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160" windowHeight="1125" activeTab="1"/>
  </bookViews>
  <sheets>
    <sheet name="Trainingsdagen" sheetId="1" r:id="rId1"/>
    <sheet name="Rustdagen" sheetId="2" r:id="rId2"/>
    <sheet name="Calorietabel" sheetId="3" r:id="rId3"/>
  </sheets>
  <definedNames>
    <definedName name="Tabel">'Calorietabel'!$A$1:$H$983</definedName>
  </definedNames>
  <calcPr fullCalcOnLoad="1"/>
</workbook>
</file>

<file path=xl/sharedStrings.xml><?xml version="1.0" encoding="utf-8"?>
<sst xmlns="http://schemas.openxmlformats.org/spreadsheetml/2006/main" count="453" uniqueCount="151">
  <si>
    <t>totaal</t>
  </si>
  <si>
    <t>energie %</t>
  </si>
  <si>
    <t>Koolhydraten</t>
  </si>
  <si>
    <t>Vet</t>
  </si>
  <si>
    <t>el</t>
  </si>
  <si>
    <t>TOTAAL</t>
  </si>
  <si>
    <t>TOTAAL%</t>
  </si>
  <si>
    <t>TOTAALCAL</t>
  </si>
  <si>
    <t>st</t>
  </si>
  <si>
    <t xml:space="preserve">  </t>
  </si>
  <si>
    <t>v</t>
  </si>
  <si>
    <t>k</t>
  </si>
  <si>
    <t>e</t>
  </si>
  <si>
    <t>Eiwit</t>
  </si>
  <si>
    <t>Tijd</t>
  </si>
  <si>
    <t>Product</t>
  </si>
  <si>
    <t>Hoeveelheid</t>
  </si>
  <si>
    <t>Eenheid</t>
  </si>
  <si>
    <t>Kcal</t>
  </si>
  <si>
    <t>-</t>
  </si>
  <si>
    <t>kcal</t>
  </si>
  <si>
    <t>ml</t>
  </si>
  <si>
    <t>Soort</t>
  </si>
  <si>
    <t>Klasse</t>
  </si>
  <si>
    <t xml:space="preserve"> -</t>
  </si>
  <si>
    <t>Aardappelen (gekookt)</t>
  </si>
  <si>
    <t>gr</t>
  </si>
  <si>
    <t>Starchy</t>
  </si>
  <si>
    <t>Complex carb</t>
  </si>
  <si>
    <t>Amandelen</t>
  </si>
  <si>
    <t>Fats</t>
  </si>
  <si>
    <t>Appel</t>
  </si>
  <si>
    <t>Fruit</t>
  </si>
  <si>
    <t>Simple carb</t>
  </si>
  <si>
    <t>Appelstroop</t>
  </si>
  <si>
    <t>Appelstroop (1 snee)</t>
  </si>
  <si>
    <t>Asperges</t>
  </si>
  <si>
    <t>Fibrous</t>
  </si>
  <si>
    <t>Aubergine</t>
  </si>
  <si>
    <t>Banaan</t>
  </si>
  <si>
    <t>Bloemkool</t>
  </si>
  <si>
    <t>Boomstammetje</t>
  </si>
  <si>
    <t>Lean protein</t>
  </si>
  <si>
    <t>Protein</t>
  </si>
  <si>
    <t>Boter (dieet)</t>
  </si>
  <si>
    <t>Boter (dieet, 1 snee, 7.5gr)</t>
  </si>
  <si>
    <t>Broccoli</t>
  </si>
  <si>
    <t>Brood (bruin)</t>
  </si>
  <si>
    <t>Brood (bruin, 1 snee)</t>
  </si>
  <si>
    <t>Chinese roerbakmix</t>
  </si>
  <si>
    <t>Chocoladepasta (1 snee, 10 gr)</t>
  </si>
  <si>
    <t>Chocoladepasta (hazelnoot)</t>
  </si>
  <si>
    <t>Ei</t>
  </si>
  <si>
    <t>Ei-eiwit</t>
  </si>
  <si>
    <t>Erwten (doperwten)</t>
  </si>
  <si>
    <t>Gehakt (rund)</t>
  </si>
  <si>
    <t>Hamburger (Lidl)</t>
  </si>
  <si>
    <t>Havermout</t>
  </si>
  <si>
    <t>IJsthee citroen</t>
  </si>
  <si>
    <t>Kaas (30+)</t>
  </si>
  <si>
    <t>Dairy products</t>
  </si>
  <si>
    <t>Kalkoenfilet (1 plakje)</t>
  </si>
  <si>
    <t>Kalkoenfilet (beleg)</t>
  </si>
  <si>
    <t>Kipfilesausmix</t>
  </si>
  <si>
    <t>Kipfilet (kippenborst)</t>
  </si>
  <si>
    <t>Kiwi</t>
  </si>
  <si>
    <t>Komkommer</t>
  </si>
  <si>
    <t>Krentenbol (volkoren)</t>
  </si>
  <si>
    <t>Kwark (mager)</t>
  </si>
  <si>
    <t>Lijnzaadolie</t>
  </si>
  <si>
    <t>Lijnzaalolie (eetlepel)</t>
  </si>
  <si>
    <t>Macaroni</t>
  </si>
  <si>
    <t>Melk (halfvol)</t>
  </si>
  <si>
    <t>Mie nestjes (C1000)</t>
  </si>
  <si>
    <t>Nectarine</t>
  </si>
  <si>
    <t>Olijfolie</t>
  </si>
  <si>
    <t>Orangedrink</t>
  </si>
  <si>
    <t>Pasta (volkoren)</t>
  </si>
  <si>
    <t>Pastasaus + gehakt</t>
  </si>
  <si>
    <t>Paprika (groen)</t>
  </si>
  <si>
    <t>Paprika (rood)</t>
  </si>
  <si>
    <t>Peer</t>
  </si>
  <si>
    <t>Pistachenootjes</t>
  </si>
  <si>
    <t>Rijst (zilvervlies)</t>
  </si>
  <si>
    <t>Rode kool</t>
  </si>
  <si>
    <t>Rundervink</t>
  </si>
  <si>
    <t>Shake gainer (Raw Iron)</t>
  </si>
  <si>
    <t>Shake whey (Raw Iron)</t>
  </si>
  <si>
    <t>Salade (rucola)</t>
  </si>
  <si>
    <t>Soepgroenten</t>
  </si>
  <si>
    <t>Spaghetti (volkoren)</t>
  </si>
  <si>
    <t>Spaghettimix</t>
  </si>
  <si>
    <t>Sperzibonen (gekookt)</t>
  </si>
  <si>
    <t>Spinazie</t>
  </si>
  <si>
    <t>Tomaatjes</t>
  </si>
  <si>
    <t>Tonijn (olie)</t>
  </si>
  <si>
    <t>Tortilla wrap (Lidl)</t>
  </si>
  <si>
    <t>Vanille vla (Milbona)</t>
  </si>
  <si>
    <t>Water</t>
  </si>
  <si>
    <t>Wortelen (gekookt)</t>
  </si>
  <si>
    <t>Wortelen (rauw)</t>
  </si>
  <si>
    <t>Yoghurt (mager)</t>
  </si>
  <si>
    <t>Zalm (blik, Lidl)</t>
  </si>
  <si>
    <t>Zalm (blik, John West)</t>
  </si>
  <si>
    <t>Zalm (gerookt)</t>
  </si>
  <si>
    <t>Zalmforel (gestoomd)</t>
  </si>
  <si>
    <t>Rijst ZV</t>
  </si>
  <si>
    <t>Brood (Meergranen BB)</t>
  </si>
  <si>
    <t>Complex Carb</t>
  </si>
  <si>
    <t>Brinta</t>
  </si>
  <si>
    <t>Melk 0%Vet Friesche Vlag</t>
  </si>
  <si>
    <t>Tonijn (water) Johnny West</t>
  </si>
  <si>
    <t>Olijf olie AH</t>
  </si>
  <si>
    <t>Kipfilet (beleg)</t>
  </si>
  <si>
    <t>Dextro Tab</t>
  </si>
  <si>
    <t>Kwark - Biogarde (mager)</t>
  </si>
  <si>
    <t>Cashew ZZ</t>
  </si>
  <si>
    <t>125=320gr</t>
  </si>
  <si>
    <t xml:space="preserve">gr </t>
  </si>
  <si>
    <t>DV Groenten Sombrero</t>
  </si>
  <si>
    <t>Chocomel</t>
  </si>
  <si>
    <t>Muesli (Dirk, van Zoelen)</t>
  </si>
  <si>
    <t>Whey (banaan)</t>
  </si>
  <si>
    <t>Kipfilet gebraden (beleg, Dirk Stamboek)</t>
  </si>
  <si>
    <t>plak</t>
  </si>
  <si>
    <t>Walnoten</t>
  </si>
  <si>
    <t>Pindakaas</t>
  </si>
  <si>
    <t>Pinda</t>
  </si>
  <si>
    <t>kip spanje</t>
  </si>
  <si>
    <t>yoghurt</t>
  </si>
  <si>
    <t>Melk</t>
  </si>
  <si>
    <t>Aquarius</t>
  </si>
  <si>
    <t>Witbrood</t>
  </si>
  <si>
    <t>Stokbrood</t>
  </si>
  <si>
    <t>Pizza</t>
  </si>
  <si>
    <t>Pasta wit</t>
  </si>
  <si>
    <t>tle</t>
  </si>
  <si>
    <t>ontbijt</t>
  </si>
  <si>
    <t>brood</t>
  </si>
  <si>
    <t>Magere yoghurt</t>
  </si>
  <si>
    <t xml:space="preserve">whey </t>
  </si>
  <si>
    <t>Casseine</t>
  </si>
  <si>
    <t>Pangasiusfilet</t>
  </si>
  <si>
    <t>Maaltijd 2</t>
  </si>
  <si>
    <t>Maaltijd 3</t>
  </si>
  <si>
    <t>Maizena</t>
  </si>
  <si>
    <t>Maaltijd 4</t>
  </si>
  <si>
    <t>Maaltijd 5</t>
  </si>
  <si>
    <t>Post-workout</t>
  </si>
  <si>
    <t>Chocolademelk</t>
  </si>
  <si>
    <t>Maaltijd 1</t>
  </si>
</sst>
</file>

<file path=xl/styles.xml><?xml version="1.0" encoding="utf-8"?>
<styleSheet xmlns="http://schemas.openxmlformats.org/spreadsheetml/2006/main">
  <numFmts count="2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1" applyNumberFormat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1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" fontId="0" fillId="6" borderId="0" xfId="0" applyNumberFormat="1" applyFill="1" applyBorder="1" applyAlignment="1">
      <alignment horizontal="left"/>
    </xf>
    <xf numFmtId="9" fontId="2" fillId="6" borderId="0" xfId="0" applyNumberFormat="1" applyFont="1" applyFill="1" applyBorder="1" applyAlignment="1">
      <alignment horizontal="left"/>
    </xf>
    <xf numFmtId="1" fontId="0" fillId="6" borderId="0" xfId="0" applyNumberFormat="1" applyFill="1" applyBorder="1" applyAlignment="1">
      <alignment horizontal="center"/>
    </xf>
    <xf numFmtId="9" fontId="2" fillId="6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left"/>
    </xf>
    <xf numFmtId="9" fontId="0" fillId="6" borderId="0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9" fontId="2" fillId="6" borderId="0" xfId="0" applyNumberFormat="1" applyFont="1" applyFill="1" applyAlignment="1">
      <alignment horizontal="left"/>
    </xf>
    <xf numFmtId="1" fontId="2" fillId="6" borderId="0" xfId="0" applyNumberFormat="1" applyFont="1" applyFill="1" applyAlignment="1">
      <alignment horizontal="left"/>
    </xf>
    <xf numFmtId="0" fontId="0" fillId="14" borderId="0" xfId="0" applyFill="1" applyAlignment="1">
      <alignment/>
    </xf>
    <xf numFmtId="0" fontId="0" fillId="14" borderId="0" xfId="0" applyFill="1" applyBorder="1" applyAlignment="1">
      <alignment/>
    </xf>
    <xf numFmtId="1" fontId="0" fillId="14" borderId="0" xfId="0" applyNumberFormat="1" applyFill="1" applyBorder="1" applyAlignment="1">
      <alignment horizontal="left"/>
    </xf>
    <xf numFmtId="1" fontId="0" fillId="14" borderId="0" xfId="0" applyNumberFormat="1" applyFill="1" applyAlignment="1">
      <alignment horizontal="left"/>
    </xf>
    <xf numFmtId="0" fontId="3" fillId="17" borderId="0" xfId="0" applyFont="1" applyFill="1" applyAlignment="1">
      <alignment/>
    </xf>
    <xf numFmtId="1" fontId="3" fillId="17" borderId="0" xfId="0" applyNumberFormat="1" applyFont="1" applyFill="1" applyAlignment="1">
      <alignment horizontal="left"/>
    </xf>
    <xf numFmtId="9" fontId="3" fillId="17" borderId="0" xfId="54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80" fontId="0" fillId="0" borderId="0" xfId="0" applyNumberFormat="1" applyFont="1" applyAlignment="1">
      <alignment horizontal="right"/>
    </xf>
    <xf numFmtId="0" fontId="0" fillId="0" borderId="0" xfId="51" applyFont="1" applyFill="1" applyBorder="1">
      <alignment/>
      <protection/>
    </xf>
    <xf numFmtId="0" fontId="0" fillId="0" borderId="0" xfId="5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left"/>
      <protection/>
    </xf>
    <xf numFmtId="180" fontId="0" fillId="0" borderId="0" xfId="51" applyNumberFormat="1" applyFill="1" applyBorder="1" applyAlignment="1">
      <alignment horizontal="right"/>
      <protection/>
    </xf>
    <xf numFmtId="0" fontId="0" fillId="0" borderId="0" xfId="51" applyFont="1" applyBorder="1">
      <alignment/>
      <protection/>
    </xf>
    <xf numFmtId="0" fontId="0" fillId="0" borderId="0" xfId="51" applyBorder="1" applyAlignment="1">
      <alignment horizontal="center"/>
      <protection/>
    </xf>
    <xf numFmtId="0" fontId="0" fillId="0" borderId="0" xfId="51" applyFont="1" applyBorder="1" applyAlignment="1">
      <alignment horizontal="left"/>
      <protection/>
    </xf>
    <xf numFmtId="180" fontId="0" fillId="0" borderId="0" xfId="51" applyNumberFormat="1" applyBorder="1" applyAlignment="1">
      <alignment horizontal="right"/>
      <protection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right"/>
    </xf>
    <xf numFmtId="180" fontId="0" fillId="0" borderId="0" xfId="0" applyNumberFormat="1" applyAlignment="1">
      <alignment/>
    </xf>
    <xf numFmtId="180" fontId="0" fillId="0" borderId="0" xfId="51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51" applyBorder="1">
      <alignment/>
      <protection/>
    </xf>
    <xf numFmtId="0" fontId="0" fillId="0" borderId="0" xfId="51" applyBorder="1" applyAlignment="1">
      <alignment horizontal="left"/>
      <protection/>
    </xf>
    <xf numFmtId="0" fontId="4" fillId="0" borderId="0" xfId="0" applyFont="1" applyAlignment="1">
      <alignment/>
    </xf>
    <xf numFmtId="20" fontId="2" fillId="6" borderId="0" xfId="0" applyNumberFormat="1" applyFont="1" applyFill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43">
      <selection activeCell="A46" sqref="A46"/>
    </sheetView>
  </sheetViews>
  <sheetFormatPr defaultColWidth="8.8515625" defaultRowHeight="12.75"/>
  <cols>
    <col min="1" max="1" width="15.8515625" style="0" customWidth="1"/>
    <col min="2" max="2" width="31.421875" style="0" customWidth="1"/>
    <col min="3" max="3" width="13.421875" style="0" bestFit="1" customWidth="1"/>
    <col min="4" max="4" width="8.7109375" style="0" customWidth="1"/>
    <col min="5" max="8" width="6.8515625" style="0" customWidth="1"/>
    <col min="9" max="11" width="6.8515625" style="2" customWidth="1"/>
    <col min="12" max="12" width="8.8515625" style="2" customWidth="1"/>
  </cols>
  <sheetData>
    <row r="1" spans="1:18" s="1" customFormat="1" ht="15.75" customHeight="1">
      <c r="A1" s="4" t="s">
        <v>14</v>
      </c>
      <c r="B1" s="4" t="s">
        <v>15</v>
      </c>
      <c r="C1" s="4" t="s">
        <v>16</v>
      </c>
      <c r="D1" s="5" t="s">
        <v>17</v>
      </c>
      <c r="E1" s="6" t="s">
        <v>20</v>
      </c>
      <c r="F1" s="6" t="s">
        <v>12</v>
      </c>
      <c r="G1" s="6" t="s">
        <v>11</v>
      </c>
      <c r="H1" s="6" t="s">
        <v>10</v>
      </c>
      <c r="L1"/>
      <c r="M1"/>
      <c r="N1"/>
      <c r="O1"/>
      <c r="P1"/>
      <c r="Q1"/>
      <c r="R1"/>
    </row>
    <row r="2" spans="1:12" ht="15.75" customHeight="1">
      <c r="A2" s="4" t="s">
        <v>150</v>
      </c>
      <c r="B2" s="7">
        <v>1</v>
      </c>
      <c r="C2" s="18">
        <v>0</v>
      </c>
      <c r="D2" s="19" t="str">
        <f aca="true" t="shared" si="0" ref="D2:D9">INDEX(Tabel,$B2+1,3)</f>
        <v>-</v>
      </c>
      <c r="E2" s="20">
        <f aca="true" t="shared" si="1" ref="E2:E9">($C2/INDEX(Tabel,$B2+1,2))*(INDEX(Tabel,$B2+1,4))</f>
        <v>0</v>
      </c>
      <c r="F2" s="20">
        <f aca="true" t="shared" si="2" ref="F2:F9">($C2/INDEX(Tabel,$B2+1,2))*(INDEX(Tabel,$B2+1,5))</f>
        <v>0</v>
      </c>
      <c r="G2" s="20">
        <f aca="true" t="shared" si="3" ref="G2:G9">($C2/INDEX(Tabel,$B2+1,2))*(INDEX(Tabel,$B2+1,6))</f>
        <v>0</v>
      </c>
      <c r="H2" s="20">
        <f aca="true" t="shared" si="4" ref="H2:H9">($C2/INDEX(Tabel,$B2+1,2))*(INDEX(Tabel,$B2+1,7))</f>
        <v>0</v>
      </c>
      <c r="J2"/>
      <c r="K2"/>
      <c r="L2"/>
    </row>
    <row r="3" spans="1:12" ht="15.75" customHeight="1">
      <c r="A3" s="4"/>
      <c r="B3" s="7">
        <v>1</v>
      </c>
      <c r="C3" s="18">
        <v>0</v>
      </c>
      <c r="D3" s="19" t="str">
        <f t="shared" si="0"/>
        <v>-</v>
      </c>
      <c r="E3" s="20">
        <f t="shared" si="1"/>
        <v>0</v>
      </c>
      <c r="F3" s="20">
        <f t="shared" si="2"/>
        <v>0</v>
      </c>
      <c r="G3" s="20">
        <f t="shared" si="3"/>
        <v>0</v>
      </c>
      <c r="H3" s="20">
        <f t="shared" si="4"/>
        <v>0</v>
      </c>
      <c r="J3"/>
      <c r="K3"/>
      <c r="L3"/>
    </row>
    <row r="4" spans="1:12" ht="15.75" customHeight="1">
      <c r="A4" s="4"/>
      <c r="B4" s="7">
        <v>1</v>
      </c>
      <c r="C4" s="18">
        <v>0</v>
      </c>
      <c r="D4" s="19" t="str">
        <f t="shared" si="0"/>
        <v>-</v>
      </c>
      <c r="E4" s="20">
        <f t="shared" si="1"/>
        <v>0</v>
      </c>
      <c r="F4" s="20">
        <f t="shared" si="2"/>
        <v>0</v>
      </c>
      <c r="G4" s="20">
        <f t="shared" si="3"/>
        <v>0</v>
      </c>
      <c r="H4" s="20">
        <f t="shared" si="4"/>
        <v>0</v>
      </c>
      <c r="J4"/>
      <c r="K4"/>
      <c r="L4"/>
    </row>
    <row r="5" spans="1:12" ht="15.75" customHeight="1">
      <c r="A5" s="4"/>
      <c r="B5" s="7">
        <v>1</v>
      </c>
      <c r="C5" s="18">
        <v>0</v>
      </c>
      <c r="D5" s="19" t="str">
        <f t="shared" si="0"/>
        <v>-</v>
      </c>
      <c r="E5" s="20">
        <f t="shared" si="1"/>
        <v>0</v>
      </c>
      <c r="F5" s="20">
        <f t="shared" si="2"/>
        <v>0</v>
      </c>
      <c r="G5" s="20">
        <f t="shared" si="3"/>
        <v>0</v>
      </c>
      <c r="H5" s="20">
        <f t="shared" si="4"/>
        <v>0</v>
      </c>
      <c r="J5"/>
      <c r="K5"/>
      <c r="L5"/>
    </row>
    <row r="6" spans="1:12" ht="15.75" customHeight="1">
      <c r="A6" s="4"/>
      <c r="B6" s="7">
        <v>1</v>
      </c>
      <c r="C6" s="18">
        <v>0</v>
      </c>
      <c r="D6" s="19" t="str">
        <f t="shared" si="0"/>
        <v>-</v>
      </c>
      <c r="E6" s="20">
        <f t="shared" si="1"/>
        <v>0</v>
      </c>
      <c r="F6" s="20">
        <f t="shared" si="2"/>
        <v>0</v>
      </c>
      <c r="G6" s="20">
        <f t="shared" si="3"/>
        <v>0</v>
      </c>
      <c r="H6" s="20">
        <f t="shared" si="4"/>
        <v>0</v>
      </c>
      <c r="J6"/>
      <c r="K6"/>
      <c r="L6"/>
    </row>
    <row r="7" spans="1:12" ht="15.75" customHeight="1">
      <c r="A7" s="4"/>
      <c r="B7" s="7">
        <v>1</v>
      </c>
      <c r="C7" s="18">
        <v>0</v>
      </c>
      <c r="D7" s="19" t="str">
        <f t="shared" si="0"/>
        <v>-</v>
      </c>
      <c r="E7" s="20">
        <f t="shared" si="1"/>
        <v>0</v>
      </c>
      <c r="F7" s="20">
        <f t="shared" si="2"/>
        <v>0</v>
      </c>
      <c r="G7" s="20">
        <f t="shared" si="3"/>
        <v>0</v>
      </c>
      <c r="H7" s="20">
        <f t="shared" si="4"/>
        <v>0</v>
      </c>
      <c r="J7"/>
      <c r="K7"/>
      <c r="L7"/>
    </row>
    <row r="8" spans="1:12" ht="15.75" customHeight="1">
      <c r="A8" s="4"/>
      <c r="B8" s="7">
        <v>1</v>
      </c>
      <c r="C8" s="18">
        <v>0</v>
      </c>
      <c r="D8" s="19" t="str">
        <f t="shared" si="0"/>
        <v>-</v>
      </c>
      <c r="E8" s="20">
        <f t="shared" si="1"/>
        <v>0</v>
      </c>
      <c r="F8" s="20">
        <f t="shared" si="2"/>
        <v>0</v>
      </c>
      <c r="G8" s="20">
        <f t="shared" si="3"/>
        <v>0</v>
      </c>
      <c r="H8" s="20">
        <f t="shared" si="4"/>
        <v>0</v>
      </c>
      <c r="J8"/>
      <c r="K8"/>
      <c r="L8"/>
    </row>
    <row r="9" spans="1:12" ht="15.75" customHeight="1">
      <c r="A9" s="4"/>
      <c r="B9" s="7">
        <v>1</v>
      </c>
      <c r="C9" s="18">
        <v>0</v>
      </c>
      <c r="D9" s="19" t="str">
        <f t="shared" si="0"/>
        <v>-</v>
      </c>
      <c r="E9" s="20">
        <f t="shared" si="1"/>
        <v>0</v>
      </c>
      <c r="F9" s="20">
        <f t="shared" si="2"/>
        <v>0</v>
      </c>
      <c r="G9" s="20">
        <f t="shared" si="3"/>
        <v>0</v>
      </c>
      <c r="H9" s="20">
        <f t="shared" si="4"/>
        <v>0</v>
      </c>
      <c r="J9"/>
      <c r="K9"/>
      <c r="L9"/>
    </row>
    <row r="10" spans="1:12" ht="15.75" customHeight="1">
      <c r="A10" s="4"/>
      <c r="B10" s="7"/>
      <c r="C10" s="7" t="s">
        <v>0</v>
      </c>
      <c r="D10" s="8"/>
      <c r="E10" s="9">
        <f>SUM(E2:E9)</f>
        <v>0</v>
      </c>
      <c r="F10" s="9">
        <f>SUM(F2:F9)</f>
        <v>0</v>
      </c>
      <c r="G10" s="9">
        <f>SUM(G2:G9)</f>
        <v>0</v>
      </c>
      <c r="H10" s="9">
        <f>SUM(H2:H9)</f>
        <v>0</v>
      </c>
      <c r="J10"/>
      <c r="K10"/>
      <c r="L10"/>
    </row>
    <row r="11" spans="1:12" ht="15.75" customHeight="1">
      <c r="A11" s="4"/>
      <c r="B11" s="7"/>
      <c r="C11" s="7" t="s">
        <v>1</v>
      </c>
      <c r="D11" s="8"/>
      <c r="E11" s="9"/>
      <c r="F11" s="10" t="e">
        <f>F10*4/(F10*4+G10*4+H10*9)</f>
        <v>#DIV/0!</v>
      </c>
      <c r="G11" s="10" t="e">
        <f>G10*4/(G10*4+F10*4+H10*9)</f>
        <v>#DIV/0!</v>
      </c>
      <c r="H11" s="10" t="e">
        <f>H10*9/(F10*4+G10*4+H10*9)</f>
        <v>#DIV/0!</v>
      </c>
      <c r="J11"/>
      <c r="K11"/>
      <c r="L11"/>
    </row>
    <row r="12" spans="1:12" ht="15.75" customHeight="1">
      <c r="A12" s="4"/>
      <c r="B12" s="7"/>
      <c r="C12" s="7"/>
      <c r="D12" s="8"/>
      <c r="E12" s="11"/>
      <c r="F12" s="12"/>
      <c r="G12" s="12"/>
      <c r="H12" s="12"/>
      <c r="J12"/>
      <c r="K12"/>
      <c r="L12"/>
    </row>
    <row r="13" spans="1:12" ht="15.75" customHeight="1">
      <c r="A13" s="4" t="s">
        <v>143</v>
      </c>
      <c r="B13" s="7">
        <v>1</v>
      </c>
      <c r="C13" s="18">
        <v>0</v>
      </c>
      <c r="D13" s="18" t="str">
        <f>INDEX(Tabel,$B13+1,3)</f>
        <v>-</v>
      </c>
      <c r="E13" s="20">
        <f aca="true" t="shared" si="5" ref="E13:E20">($C13/INDEX(Tabel,$B13+1,2))*(INDEX(Tabel,$B13+1,4))</f>
        <v>0</v>
      </c>
      <c r="F13" s="20">
        <f aca="true" t="shared" si="6" ref="F13:F20">($C13/INDEX(Tabel,$B13+1,2))*(INDEX(Tabel,$B13+1,5))</f>
        <v>0</v>
      </c>
      <c r="G13" s="20">
        <f aca="true" t="shared" si="7" ref="G13:G20">($C13/INDEX(Tabel,$B13+1,2))*(INDEX(Tabel,$B13+1,6))</f>
        <v>0</v>
      </c>
      <c r="H13" s="20">
        <f aca="true" t="shared" si="8" ref="H13:H20">($C13/INDEX(Tabel,$B13+1,2))*(INDEX(Tabel,$B13+1,7))</f>
        <v>0</v>
      </c>
      <c r="J13"/>
      <c r="K13"/>
      <c r="L13"/>
    </row>
    <row r="14" spans="1:12" ht="15.75" customHeight="1">
      <c r="A14" s="4"/>
      <c r="B14" s="7">
        <v>1</v>
      </c>
      <c r="C14" s="18">
        <v>0</v>
      </c>
      <c r="D14" s="18" t="str">
        <f aca="true" t="shared" si="9" ref="D14:D20">INDEX(Tabel,$B14+1,3)</f>
        <v>-</v>
      </c>
      <c r="E14" s="20">
        <f t="shared" si="5"/>
        <v>0</v>
      </c>
      <c r="F14" s="20">
        <f t="shared" si="6"/>
        <v>0</v>
      </c>
      <c r="G14" s="20">
        <f t="shared" si="7"/>
        <v>0</v>
      </c>
      <c r="H14" s="20">
        <f t="shared" si="8"/>
        <v>0</v>
      </c>
      <c r="J14"/>
      <c r="K14"/>
      <c r="L14"/>
    </row>
    <row r="15" spans="1:12" ht="15.75" customHeight="1">
      <c r="A15" s="4"/>
      <c r="B15" s="7">
        <v>1</v>
      </c>
      <c r="C15" s="18">
        <v>0</v>
      </c>
      <c r="D15" s="18" t="str">
        <f t="shared" si="9"/>
        <v>-</v>
      </c>
      <c r="E15" s="20">
        <f t="shared" si="5"/>
        <v>0</v>
      </c>
      <c r="F15" s="20">
        <f t="shared" si="6"/>
        <v>0</v>
      </c>
      <c r="G15" s="20">
        <f t="shared" si="7"/>
        <v>0</v>
      </c>
      <c r="H15" s="20">
        <f t="shared" si="8"/>
        <v>0</v>
      </c>
      <c r="J15"/>
      <c r="K15"/>
      <c r="L15"/>
    </row>
    <row r="16" spans="1:12" ht="15.75" customHeight="1">
      <c r="A16" s="4"/>
      <c r="B16" s="7">
        <v>1</v>
      </c>
      <c r="C16" s="18">
        <v>0</v>
      </c>
      <c r="D16" s="18" t="str">
        <f t="shared" si="9"/>
        <v>-</v>
      </c>
      <c r="E16" s="20">
        <f t="shared" si="5"/>
        <v>0</v>
      </c>
      <c r="F16" s="20">
        <v>0</v>
      </c>
      <c r="G16" s="20">
        <f t="shared" si="7"/>
        <v>0</v>
      </c>
      <c r="H16" s="20">
        <f t="shared" si="8"/>
        <v>0</v>
      </c>
      <c r="J16"/>
      <c r="K16"/>
      <c r="L16"/>
    </row>
    <row r="17" spans="1:12" ht="15.75" customHeight="1">
      <c r="A17" s="4"/>
      <c r="B17" s="7">
        <v>1</v>
      </c>
      <c r="C17" s="18">
        <v>0</v>
      </c>
      <c r="D17" s="18" t="str">
        <f t="shared" si="9"/>
        <v>-</v>
      </c>
      <c r="E17" s="20">
        <f t="shared" si="5"/>
        <v>0</v>
      </c>
      <c r="F17" s="20">
        <f t="shared" si="6"/>
        <v>0</v>
      </c>
      <c r="G17" s="20">
        <f t="shared" si="7"/>
        <v>0</v>
      </c>
      <c r="H17" s="20">
        <f t="shared" si="8"/>
        <v>0</v>
      </c>
      <c r="J17"/>
      <c r="K17"/>
      <c r="L17"/>
    </row>
    <row r="18" spans="1:12" ht="15.75" customHeight="1">
      <c r="A18" s="4"/>
      <c r="B18" s="7">
        <v>1</v>
      </c>
      <c r="C18" s="18">
        <v>0</v>
      </c>
      <c r="D18" s="19" t="str">
        <f t="shared" si="9"/>
        <v>-</v>
      </c>
      <c r="E18" s="20">
        <f t="shared" si="5"/>
        <v>0</v>
      </c>
      <c r="F18" s="20">
        <f t="shared" si="6"/>
        <v>0</v>
      </c>
      <c r="G18" s="20">
        <f t="shared" si="7"/>
        <v>0</v>
      </c>
      <c r="H18" s="20">
        <f t="shared" si="8"/>
        <v>0</v>
      </c>
      <c r="J18"/>
      <c r="K18"/>
      <c r="L18"/>
    </row>
    <row r="19" spans="1:12" ht="15.75" customHeight="1">
      <c r="A19" s="4"/>
      <c r="B19" s="7">
        <v>1</v>
      </c>
      <c r="C19" s="18">
        <v>0</v>
      </c>
      <c r="D19" s="19" t="str">
        <f t="shared" si="9"/>
        <v>-</v>
      </c>
      <c r="E19" s="20">
        <f t="shared" si="5"/>
        <v>0</v>
      </c>
      <c r="F19" s="20">
        <f t="shared" si="6"/>
        <v>0</v>
      </c>
      <c r="G19" s="20">
        <f t="shared" si="7"/>
        <v>0</v>
      </c>
      <c r="H19" s="20">
        <f t="shared" si="8"/>
        <v>0</v>
      </c>
      <c r="J19"/>
      <c r="K19"/>
      <c r="L19"/>
    </row>
    <row r="20" spans="1:12" ht="15.75" customHeight="1">
      <c r="A20" s="4"/>
      <c r="B20" s="7">
        <v>1</v>
      </c>
      <c r="C20" s="18">
        <v>0</v>
      </c>
      <c r="D20" s="19" t="str">
        <f t="shared" si="9"/>
        <v>-</v>
      </c>
      <c r="E20" s="20">
        <f t="shared" si="5"/>
        <v>0</v>
      </c>
      <c r="F20" s="20">
        <f t="shared" si="6"/>
        <v>0</v>
      </c>
      <c r="G20" s="20">
        <f t="shared" si="7"/>
        <v>0</v>
      </c>
      <c r="H20" s="20">
        <f t="shared" si="8"/>
        <v>0</v>
      </c>
      <c r="J20"/>
      <c r="K20"/>
      <c r="L20"/>
    </row>
    <row r="21" spans="1:16" ht="15.75" customHeight="1">
      <c r="A21" s="4" t="s">
        <v>9</v>
      </c>
      <c r="B21" s="7"/>
      <c r="C21" s="7" t="s">
        <v>0</v>
      </c>
      <c r="D21" s="7"/>
      <c r="E21" s="9">
        <f>SUM(E13:E20)</f>
        <v>0</v>
      </c>
      <c r="F21" s="9">
        <f>SUM(F13:F20)</f>
        <v>0</v>
      </c>
      <c r="G21" s="9">
        <f>SUM(G13:G20)</f>
        <v>0</v>
      </c>
      <c r="H21" s="9">
        <f>SUM(H13:H20)</f>
        <v>0</v>
      </c>
      <c r="J21"/>
      <c r="K21"/>
      <c r="L21"/>
      <c r="M21" s="3"/>
      <c r="P21" s="3"/>
    </row>
    <row r="22" spans="1:16" ht="15.75" customHeight="1">
      <c r="A22" s="4"/>
      <c r="B22" s="7"/>
      <c r="C22" s="7" t="s">
        <v>1</v>
      </c>
      <c r="D22" s="7"/>
      <c r="E22" s="9"/>
      <c r="F22" s="10" t="e">
        <f>F21*4/(F21*4+G21*4+H21*9)</f>
        <v>#DIV/0!</v>
      </c>
      <c r="G22" s="10" t="e">
        <f>G21*4/(G21*4+F21*4+H21*9)</f>
        <v>#DIV/0!</v>
      </c>
      <c r="H22" s="10" t="e">
        <f>H21*9/(F21*4+G21*4+H21*9)</f>
        <v>#DIV/0!</v>
      </c>
      <c r="J22"/>
      <c r="K22"/>
      <c r="L22"/>
      <c r="M22" s="3"/>
      <c r="P22" s="3"/>
    </row>
    <row r="23" spans="1:16" ht="15.75" customHeight="1">
      <c r="A23" s="4"/>
      <c r="B23" s="7"/>
      <c r="C23" s="7"/>
      <c r="D23" s="7"/>
      <c r="E23" s="9"/>
      <c r="F23" s="13"/>
      <c r="G23" s="13"/>
      <c r="H23" s="13"/>
      <c r="J23"/>
      <c r="K23"/>
      <c r="L23"/>
      <c r="M23" s="3"/>
      <c r="P23" s="3"/>
    </row>
    <row r="24" spans="1:16" ht="15.75" customHeight="1">
      <c r="A24" s="4" t="s">
        <v>144</v>
      </c>
      <c r="B24" s="7">
        <v>1</v>
      </c>
      <c r="C24" s="18">
        <v>0</v>
      </c>
      <c r="D24" s="18" t="str">
        <f aca="true" t="shared" si="10" ref="D24:D31">INDEX(Tabel,$B24+1,3)</f>
        <v>-</v>
      </c>
      <c r="E24" s="20">
        <f aca="true" t="shared" si="11" ref="E24:E31">($C24/INDEX(Tabel,$B24+1,2))*(INDEX(Tabel,$B24+1,4))</f>
        <v>0</v>
      </c>
      <c r="F24" s="20">
        <f aca="true" t="shared" si="12" ref="F24:F31">($C24/INDEX(Tabel,$B24+1,2))*(INDEX(Tabel,$B24+1,5))</f>
        <v>0</v>
      </c>
      <c r="G24" s="20">
        <f aca="true" t="shared" si="13" ref="G24:G31">($C24/INDEX(Tabel,$B24+1,2))*(INDEX(Tabel,$B24+1,6))</f>
        <v>0</v>
      </c>
      <c r="H24" s="20">
        <f aca="true" t="shared" si="14" ref="H24:H31">($C24/INDEX(Tabel,$B24+1,2))*(INDEX(Tabel,$B24+1,7))</f>
        <v>0</v>
      </c>
      <c r="J24"/>
      <c r="K24"/>
      <c r="L24"/>
      <c r="M24" s="3"/>
      <c r="P24" s="3"/>
    </row>
    <row r="25" spans="1:13" ht="15.75" customHeight="1">
      <c r="A25" s="4"/>
      <c r="B25" s="7">
        <v>1</v>
      </c>
      <c r="C25" s="18">
        <v>0</v>
      </c>
      <c r="D25" s="18" t="str">
        <f t="shared" si="10"/>
        <v>-</v>
      </c>
      <c r="E25" s="20">
        <f t="shared" si="11"/>
        <v>0</v>
      </c>
      <c r="F25" s="20">
        <f t="shared" si="12"/>
        <v>0</v>
      </c>
      <c r="G25" s="20">
        <f t="shared" si="13"/>
        <v>0</v>
      </c>
      <c r="H25" s="20">
        <f t="shared" si="14"/>
        <v>0</v>
      </c>
      <c r="J25"/>
      <c r="K25"/>
      <c r="L25"/>
      <c r="M25" s="3"/>
    </row>
    <row r="26" spans="1:13" ht="15.75" customHeight="1">
      <c r="A26" s="4"/>
      <c r="B26" s="7">
        <v>1</v>
      </c>
      <c r="C26" s="18">
        <v>0</v>
      </c>
      <c r="D26" s="18" t="str">
        <f t="shared" si="10"/>
        <v>-</v>
      </c>
      <c r="E26" s="20">
        <f t="shared" si="11"/>
        <v>0</v>
      </c>
      <c r="F26" s="20">
        <f t="shared" si="12"/>
        <v>0</v>
      </c>
      <c r="G26" s="20">
        <f t="shared" si="13"/>
        <v>0</v>
      </c>
      <c r="H26" s="20">
        <f t="shared" si="14"/>
        <v>0</v>
      </c>
      <c r="J26"/>
      <c r="K26"/>
      <c r="L26"/>
      <c r="M26" s="3"/>
    </row>
    <row r="27" spans="1:12" ht="15.75" customHeight="1">
      <c r="A27" s="4"/>
      <c r="B27" s="7">
        <v>1</v>
      </c>
      <c r="C27" s="18">
        <v>0</v>
      </c>
      <c r="D27" s="18" t="str">
        <f t="shared" si="10"/>
        <v>-</v>
      </c>
      <c r="E27" s="20">
        <f t="shared" si="11"/>
        <v>0</v>
      </c>
      <c r="F27" s="20">
        <f t="shared" si="12"/>
        <v>0</v>
      </c>
      <c r="G27" s="20">
        <f t="shared" si="13"/>
        <v>0</v>
      </c>
      <c r="H27" s="20">
        <f t="shared" si="14"/>
        <v>0</v>
      </c>
      <c r="J27"/>
      <c r="K27"/>
      <c r="L27"/>
    </row>
    <row r="28" spans="1:12" ht="15.75" customHeight="1">
      <c r="A28" s="4"/>
      <c r="B28" s="7">
        <v>1</v>
      </c>
      <c r="C28" s="18">
        <v>0</v>
      </c>
      <c r="D28" s="18" t="str">
        <f t="shared" si="10"/>
        <v>-</v>
      </c>
      <c r="E28" s="20">
        <f t="shared" si="11"/>
        <v>0</v>
      </c>
      <c r="F28" s="20">
        <f t="shared" si="12"/>
        <v>0</v>
      </c>
      <c r="G28" s="20">
        <f t="shared" si="13"/>
        <v>0</v>
      </c>
      <c r="H28" s="20">
        <f t="shared" si="14"/>
        <v>0</v>
      </c>
      <c r="J28"/>
      <c r="K28"/>
      <c r="L28"/>
    </row>
    <row r="29" spans="1:12" ht="15.75" customHeight="1">
      <c r="A29" s="4"/>
      <c r="B29" s="7">
        <v>1</v>
      </c>
      <c r="C29" s="18">
        <v>0</v>
      </c>
      <c r="D29" s="19" t="str">
        <f t="shared" si="10"/>
        <v>-</v>
      </c>
      <c r="E29" s="20">
        <f t="shared" si="11"/>
        <v>0</v>
      </c>
      <c r="F29" s="20">
        <f t="shared" si="12"/>
        <v>0</v>
      </c>
      <c r="G29" s="20">
        <f t="shared" si="13"/>
        <v>0</v>
      </c>
      <c r="H29" s="20">
        <f t="shared" si="14"/>
        <v>0</v>
      </c>
      <c r="J29"/>
      <c r="K29"/>
      <c r="L29"/>
    </row>
    <row r="30" spans="1:12" ht="15.75" customHeight="1">
      <c r="A30" s="4"/>
      <c r="B30" s="7">
        <v>1</v>
      </c>
      <c r="C30" s="18">
        <v>0</v>
      </c>
      <c r="D30" s="19" t="str">
        <f t="shared" si="10"/>
        <v>-</v>
      </c>
      <c r="E30" s="20">
        <f t="shared" si="11"/>
        <v>0</v>
      </c>
      <c r="F30" s="20">
        <f t="shared" si="12"/>
        <v>0</v>
      </c>
      <c r="G30" s="20">
        <f t="shared" si="13"/>
        <v>0</v>
      </c>
      <c r="H30" s="20">
        <f t="shared" si="14"/>
        <v>0</v>
      </c>
      <c r="J30"/>
      <c r="K30"/>
      <c r="L30"/>
    </row>
    <row r="31" spans="1:12" ht="15.75" customHeight="1">
      <c r="A31" s="4"/>
      <c r="B31" s="7">
        <v>1</v>
      </c>
      <c r="C31" s="18">
        <v>0</v>
      </c>
      <c r="D31" s="19" t="str">
        <f t="shared" si="10"/>
        <v>-</v>
      </c>
      <c r="E31" s="20">
        <f t="shared" si="11"/>
        <v>0</v>
      </c>
      <c r="F31" s="20">
        <f t="shared" si="12"/>
        <v>0</v>
      </c>
      <c r="G31" s="20">
        <f t="shared" si="13"/>
        <v>0</v>
      </c>
      <c r="H31" s="20">
        <f t="shared" si="14"/>
        <v>0</v>
      </c>
      <c r="J31"/>
      <c r="K31"/>
      <c r="L31"/>
    </row>
    <row r="32" spans="1:12" ht="15.75" customHeight="1">
      <c r="A32" s="4"/>
      <c r="B32" s="7"/>
      <c r="C32" s="7" t="s">
        <v>0</v>
      </c>
      <c r="D32" s="7"/>
      <c r="E32" s="9">
        <f>SUM(E24:E31)</f>
        <v>0</v>
      </c>
      <c r="F32" s="9">
        <f>SUM(F24:F31)</f>
        <v>0</v>
      </c>
      <c r="G32" s="9">
        <f>SUM(G24:G31)</f>
        <v>0</v>
      </c>
      <c r="H32" s="9">
        <f>SUM(H24:H31)</f>
        <v>0</v>
      </c>
      <c r="J32"/>
      <c r="K32"/>
      <c r="L32"/>
    </row>
    <row r="33" spans="1:12" ht="15.75" customHeight="1">
      <c r="A33" s="4"/>
      <c r="B33" s="7"/>
      <c r="C33" s="7" t="s">
        <v>1</v>
      </c>
      <c r="D33" s="7"/>
      <c r="E33" s="14"/>
      <c r="F33" s="10" t="e">
        <f>F32*4/(F32*4+G32*4+H32*9)</f>
        <v>#DIV/0!</v>
      </c>
      <c r="G33" s="10" t="e">
        <f>G32*4/(G32*4+F32*4+H32*9)</f>
        <v>#DIV/0!</v>
      </c>
      <c r="H33" s="10" t="e">
        <f>H32*9/(F32*4+G32*4+H32*9)</f>
        <v>#DIV/0!</v>
      </c>
      <c r="J33"/>
      <c r="K33"/>
      <c r="L33"/>
    </row>
    <row r="34" spans="1:12" ht="15.75" customHeight="1">
      <c r="A34" s="4"/>
      <c r="B34" s="7"/>
      <c r="C34" s="7"/>
      <c r="D34" s="7"/>
      <c r="E34" s="9"/>
      <c r="F34" s="13"/>
      <c r="G34" s="13"/>
      <c r="H34" s="13"/>
      <c r="J34"/>
      <c r="K34"/>
      <c r="L34"/>
    </row>
    <row r="35" spans="1:12" ht="15.75" customHeight="1">
      <c r="A35" s="48" t="s">
        <v>146</v>
      </c>
      <c r="B35" s="7">
        <v>1</v>
      </c>
      <c r="C35" s="18">
        <v>0</v>
      </c>
      <c r="D35" s="18" t="str">
        <f aca="true" t="shared" si="15" ref="D35:D42">INDEX(Tabel,$B35+1,3)</f>
        <v>-</v>
      </c>
      <c r="E35" s="20">
        <f aca="true" t="shared" si="16" ref="E35:E42">($C35/INDEX(Tabel,$B35+1,2))*(INDEX(Tabel,$B35+1,4))</f>
        <v>0</v>
      </c>
      <c r="F35" s="20">
        <f aca="true" t="shared" si="17" ref="F35:F42">($C35/INDEX(Tabel,$B35+1,2))*(INDEX(Tabel,$B35+1,5))</f>
        <v>0</v>
      </c>
      <c r="G35" s="20">
        <f aca="true" t="shared" si="18" ref="G35:G42">($C35/INDEX(Tabel,$B35+1,2))*(INDEX(Tabel,$B35+1,6))</f>
        <v>0</v>
      </c>
      <c r="H35" s="20">
        <f aca="true" t="shared" si="19" ref="H35:H42">($C35/INDEX(Tabel,$B35+1,2))*(INDEX(Tabel,$B35+1,7))</f>
        <v>0</v>
      </c>
      <c r="J35"/>
      <c r="K35"/>
      <c r="L35"/>
    </row>
    <row r="36" spans="1:12" ht="15.75" customHeight="1">
      <c r="A36" s="4"/>
      <c r="B36" s="7">
        <v>1</v>
      </c>
      <c r="C36" s="18">
        <v>0</v>
      </c>
      <c r="D36" s="18" t="str">
        <f t="shared" si="15"/>
        <v>-</v>
      </c>
      <c r="E36" s="20">
        <f t="shared" si="16"/>
        <v>0</v>
      </c>
      <c r="F36" s="20">
        <f t="shared" si="17"/>
        <v>0</v>
      </c>
      <c r="G36" s="20">
        <f t="shared" si="18"/>
        <v>0</v>
      </c>
      <c r="H36" s="20">
        <f t="shared" si="19"/>
        <v>0</v>
      </c>
      <c r="J36"/>
      <c r="K36"/>
      <c r="L36"/>
    </row>
    <row r="37" spans="1:12" ht="15.75" customHeight="1">
      <c r="A37" s="4"/>
      <c r="B37" s="7">
        <v>1</v>
      </c>
      <c r="C37" s="18">
        <v>0</v>
      </c>
      <c r="D37" s="18" t="str">
        <f t="shared" si="15"/>
        <v>-</v>
      </c>
      <c r="E37" s="20">
        <f t="shared" si="16"/>
        <v>0</v>
      </c>
      <c r="F37" s="20">
        <f t="shared" si="17"/>
        <v>0</v>
      </c>
      <c r="G37" s="20">
        <f t="shared" si="18"/>
        <v>0</v>
      </c>
      <c r="H37" s="20">
        <f t="shared" si="19"/>
        <v>0</v>
      </c>
      <c r="J37"/>
      <c r="K37"/>
      <c r="L37"/>
    </row>
    <row r="38" spans="1:12" ht="15.75" customHeight="1">
      <c r="A38" s="4"/>
      <c r="B38" s="7">
        <v>1</v>
      </c>
      <c r="C38" s="18">
        <v>0</v>
      </c>
      <c r="D38" s="18" t="str">
        <f t="shared" si="15"/>
        <v>-</v>
      </c>
      <c r="E38" s="20">
        <f t="shared" si="16"/>
        <v>0</v>
      </c>
      <c r="F38" s="20">
        <f t="shared" si="17"/>
        <v>0</v>
      </c>
      <c r="G38" s="20">
        <f t="shared" si="18"/>
        <v>0</v>
      </c>
      <c r="H38" s="20">
        <f t="shared" si="19"/>
        <v>0</v>
      </c>
      <c r="J38"/>
      <c r="K38"/>
      <c r="L38"/>
    </row>
    <row r="39" spans="1:12" ht="15.75" customHeight="1">
      <c r="A39" s="4"/>
      <c r="B39" s="7">
        <v>1</v>
      </c>
      <c r="C39" s="18">
        <v>0</v>
      </c>
      <c r="D39" s="18" t="str">
        <f t="shared" si="15"/>
        <v>-</v>
      </c>
      <c r="E39" s="20">
        <f t="shared" si="16"/>
        <v>0</v>
      </c>
      <c r="F39" s="20">
        <f t="shared" si="17"/>
        <v>0</v>
      </c>
      <c r="G39" s="20">
        <f t="shared" si="18"/>
        <v>0</v>
      </c>
      <c r="H39" s="20">
        <f t="shared" si="19"/>
        <v>0</v>
      </c>
      <c r="J39"/>
      <c r="K39"/>
      <c r="L39"/>
    </row>
    <row r="40" spans="1:12" ht="15.75" customHeight="1">
      <c r="A40" s="4"/>
      <c r="B40" s="7">
        <v>1</v>
      </c>
      <c r="C40" s="18">
        <v>0</v>
      </c>
      <c r="D40" s="19" t="str">
        <f t="shared" si="15"/>
        <v>-</v>
      </c>
      <c r="E40" s="20">
        <f t="shared" si="16"/>
        <v>0</v>
      </c>
      <c r="F40" s="20">
        <f t="shared" si="17"/>
        <v>0</v>
      </c>
      <c r="G40" s="20">
        <f t="shared" si="18"/>
        <v>0</v>
      </c>
      <c r="H40" s="20">
        <f t="shared" si="19"/>
        <v>0</v>
      </c>
      <c r="J40"/>
      <c r="K40"/>
      <c r="L40"/>
    </row>
    <row r="41" spans="1:12" ht="15.75" customHeight="1">
      <c r="A41" s="4"/>
      <c r="B41" s="7">
        <v>1</v>
      </c>
      <c r="C41" s="18">
        <v>0</v>
      </c>
      <c r="D41" s="19" t="str">
        <f t="shared" si="15"/>
        <v>-</v>
      </c>
      <c r="E41" s="20">
        <f t="shared" si="16"/>
        <v>0</v>
      </c>
      <c r="F41" s="20">
        <f t="shared" si="17"/>
        <v>0</v>
      </c>
      <c r="G41" s="20">
        <f t="shared" si="18"/>
        <v>0</v>
      </c>
      <c r="H41" s="20">
        <f t="shared" si="19"/>
        <v>0</v>
      </c>
      <c r="J41"/>
      <c r="K41"/>
      <c r="L41"/>
    </row>
    <row r="42" spans="1:12" ht="15.75" customHeight="1">
      <c r="A42" s="4"/>
      <c r="B42" s="7">
        <v>1</v>
      </c>
      <c r="C42" s="18">
        <v>0</v>
      </c>
      <c r="D42" s="19" t="str">
        <f t="shared" si="15"/>
        <v>-</v>
      </c>
      <c r="E42" s="20">
        <f t="shared" si="16"/>
        <v>0</v>
      </c>
      <c r="F42" s="20">
        <f t="shared" si="17"/>
        <v>0</v>
      </c>
      <c r="G42" s="20">
        <f t="shared" si="18"/>
        <v>0</v>
      </c>
      <c r="H42" s="20">
        <f t="shared" si="19"/>
        <v>0</v>
      </c>
      <c r="J42"/>
      <c r="K42"/>
      <c r="L42"/>
    </row>
    <row r="43" spans="1:12" ht="15.75" customHeight="1">
      <c r="A43" s="7"/>
      <c r="B43" s="7"/>
      <c r="C43" s="7" t="s">
        <v>0</v>
      </c>
      <c r="D43" s="7"/>
      <c r="E43" s="9">
        <f>SUM(E35:E42)</f>
        <v>0</v>
      </c>
      <c r="F43" s="9">
        <f>SUM(F35:F42)</f>
        <v>0</v>
      </c>
      <c r="G43" s="9">
        <f>SUM(G35:G42)</f>
        <v>0</v>
      </c>
      <c r="H43" s="9">
        <f>SUM(H35:H42)</f>
        <v>0</v>
      </c>
      <c r="J43"/>
      <c r="K43"/>
      <c r="L43"/>
    </row>
    <row r="44" spans="1:12" ht="15.75" customHeight="1">
      <c r="A44" s="7"/>
      <c r="B44" s="7"/>
      <c r="C44" s="7" t="s">
        <v>1</v>
      </c>
      <c r="D44" s="7"/>
      <c r="E44" s="14"/>
      <c r="F44" s="10" t="e">
        <f>F43*4/(F43*4+G43*4+H43*9)</f>
        <v>#DIV/0!</v>
      </c>
      <c r="G44" s="10" t="e">
        <f>G43*4/(G43*4+F43*4+H43*9)</f>
        <v>#DIV/0!</v>
      </c>
      <c r="H44" s="10" t="e">
        <f>H43*9/(F43*4+G43*4+H43*9)</f>
        <v>#DIV/0!</v>
      </c>
      <c r="J44"/>
      <c r="K44"/>
      <c r="L44"/>
    </row>
    <row r="45" spans="1:12" ht="15.75" customHeight="1">
      <c r="A45" s="7"/>
      <c r="B45" s="7"/>
      <c r="C45" s="7" t="s">
        <v>136</v>
      </c>
      <c r="D45" s="7"/>
      <c r="E45" s="14"/>
      <c r="F45" s="10"/>
      <c r="G45" s="10"/>
      <c r="H45" s="10"/>
      <c r="J45"/>
      <c r="K45"/>
      <c r="L45"/>
    </row>
    <row r="46" spans="1:12" ht="15.75" customHeight="1">
      <c r="A46" s="4" t="s">
        <v>147</v>
      </c>
      <c r="B46" s="7">
        <v>1</v>
      </c>
      <c r="C46" s="18">
        <v>0</v>
      </c>
      <c r="D46" s="18" t="str">
        <f>INDEX(Tabel,$B46+1,3)</f>
        <v>-</v>
      </c>
      <c r="E46" s="20">
        <f>($C46/INDEX(Tabel,$B46+1,2))*(INDEX(Tabel,$B46+1,4))</f>
        <v>0</v>
      </c>
      <c r="F46" s="20">
        <f>($C46/INDEX(Tabel,$B46+1,2))*(INDEX(Tabel,$B46+1,5))</f>
        <v>0</v>
      </c>
      <c r="G46" s="20">
        <f>($C46/INDEX(Tabel,$B46+1,2))*(INDEX(Tabel,$B46+1,6))</f>
        <v>0</v>
      </c>
      <c r="H46" s="20">
        <f>($C46/INDEX(Tabel,$B46+1,2))*(INDEX(Tabel,$B46+1,7))</f>
        <v>0</v>
      </c>
      <c r="J46"/>
      <c r="K46"/>
      <c r="L46"/>
    </row>
    <row r="47" spans="1:12" ht="15.75" customHeight="1">
      <c r="A47" s="4"/>
      <c r="B47" s="7">
        <v>1</v>
      </c>
      <c r="C47" s="18">
        <v>0</v>
      </c>
      <c r="D47" s="18" t="str">
        <f>INDEX(Tabel,$B47+1,3)</f>
        <v>-</v>
      </c>
      <c r="E47" s="20">
        <f>($C47/INDEX(Tabel,$B47+1,2))*(INDEX(Tabel,$B47+1,4))</f>
        <v>0</v>
      </c>
      <c r="F47" s="20">
        <f>($C47/INDEX(Tabel,$B47+1,2))*(INDEX(Tabel,$B47+1,5))</f>
        <v>0</v>
      </c>
      <c r="G47" s="20">
        <f>($C47/INDEX(Tabel,$B47+1,2))*(INDEX(Tabel,$B47+1,6))</f>
        <v>0</v>
      </c>
      <c r="H47" s="20">
        <f>($C47/INDEX(Tabel,$B47+1,2))*(INDEX(Tabel,$B47+1,7))</f>
        <v>0</v>
      </c>
      <c r="J47"/>
      <c r="K47"/>
      <c r="L47"/>
    </row>
    <row r="48" spans="1:12" ht="15.75" customHeight="1">
      <c r="A48" s="4"/>
      <c r="B48" s="7">
        <v>1</v>
      </c>
      <c r="C48" s="18">
        <v>0</v>
      </c>
      <c r="D48" s="18" t="str">
        <f>INDEX(Tabel,$B48+1,3)</f>
        <v>-</v>
      </c>
      <c r="E48" s="20">
        <f>($C48/INDEX(Tabel,$B48+1,2))*(INDEX(Tabel,$B48+1,4))</f>
        <v>0</v>
      </c>
      <c r="F48" s="20">
        <f>($C48/INDEX(Tabel,$B48+1,2))*(INDEX(Tabel,$B48+1,5))</f>
        <v>0</v>
      </c>
      <c r="G48" s="20">
        <f>($C48/INDEX(Tabel,$B48+1,2))*(INDEX(Tabel,$B48+1,6))</f>
        <v>0</v>
      </c>
      <c r="H48" s="20">
        <f>($C48/INDEX(Tabel,$B48+1,2))*(INDEX(Tabel,$B48+1,7))</f>
        <v>0</v>
      </c>
      <c r="J48"/>
      <c r="K48"/>
      <c r="L48"/>
    </row>
    <row r="49" spans="1:12" ht="15.75" customHeight="1">
      <c r="A49" s="4"/>
      <c r="B49" s="7">
        <v>1</v>
      </c>
      <c r="C49" s="18">
        <v>0</v>
      </c>
      <c r="D49" s="18" t="str">
        <f>INDEX(Tabel,$B49+1,3)</f>
        <v>-</v>
      </c>
      <c r="E49" s="20">
        <f>($C49/INDEX(Tabel,$B49+1,2))*(INDEX(Tabel,$B49+1,4))</f>
        <v>0</v>
      </c>
      <c r="F49" s="20">
        <f>($C49/INDEX(Tabel,$B49+1,2))*(INDEX(Tabel,$B49+1,5))</f>
        <v>0</v>
      </c>
      <c r="G49" s="20">
        <f>($C49/INDEX(Tabel,$B49+1,2))*(INDEX(Tabel,$B49+1,6))</f>
        <v>0</v>
      </c>
      <c r="H49" s="20">
        <f>($C49/INDEX(Tabel,$B49+1,2))*(INDEX(Tabel,$B49+1,7))</f>
        <v>0</v>
      </c>
      <c r="J49"/>
      <c r="K49"/>
      <c r="L49"/>
    </row>
    <row r="50" spans="1:12" ht="15.75" customHeight="1">
      <c r="A50" s="4"/>
      <c r="B50" s="7">
        <v>1</v>
      </c>
      <c r="C50" s="18">
        <v>0</v>
      </c>
      <c r="D50" s="18" t="str">
        <f>INDEX(Tabel,$B50+1,3)</f>
        <v>-</v>
      </c>
      <c r="E50" s="20">
        <f>($C50/INDEX(Tabel,$B50+1,2))*(INDEX(Tabel,$B50+1,4))</f>
        <v>0</v>
      </c>
      <c r="F50" s="20">
        <f>($C50/INDEX(Tabel,$B50+1,2))*(INDEX(Tabel,$B50+1,5))</f>
        <v>0</v>
      </c>
      <c r="G50" s="20">
        <f>($C50/INDEX(Tabel,$B50+1,2))*(INDEX(Tabel,$B50+1,6))</f>
        <v>0</v>
      </c>
      <c r="H50" s="20">
        <f>($C50/INDEX(Tabel,$B50+1,2))*(INDEX(Tabel,$B50+1,7))</f>
        <v>0</v>
      </c>
      <c r="J50"/>
      <c r="K50"/>
      <c r="L50"/>
    </row>
    <row r="51" spans="1:12" ht="15.75" customHeight="1">
      <c r="A51" s="4"/>
      <c r="B51" s="7"/>
      <c r="C51" s="7" t="s">
        <v>0</v>
      </c>
      <c r="D51" s="7"/>
      <c r="E51" s="9">
        <f>SUM(E46:E50)</f>
        <v>0</v>
      </c>
      <c r="F51" s="9">
        <f>SUM(F46:F50)</f>
        <v>0</v>
      </c>
      <c r="G51" s="9">
        <f>SUM(G46:G50)</f>
        <v>0</v>
      </c>
      <c r="H51" s="9">
        <f>SUM(H46:H50)</f>
        <v>0</v>
      </c>
      <c r="J51"/>
      <c r="K51"/>
      <c r="L51"/>
    </row>
    <row r="52" spans="1:12" ht="15.75" customHeight="1">
      <c r="A52" s="4"/>
      <c r="B52" s="7"/>
      <c r="C52" s="7" t="s">
        <v>1</v>
      </c>
      <c r="D52" s="7"/>
      <c r="E52" s="9"/>
      <c r="F52" s="10" t="e">
        <f>F51*4/(F51*4+G51*4+H51*9)</f>
        <v>#DIV/0!</v>
      </c>
      <c r="G52" s="10" t="e">
        <f>G51*4/(G51*4+F51*4+H51*9)</f>
        <v>#DIV/0!</v>
      </c>
      <c r="H52" s="10" t="e">
        <f>H51*9/(F51*4+G51*4+H51*9)</f>
        <v>#DIV/0!</v>
      </c>
      <c r="J52"/>
      <c r="K52"/>
      <c r="L52"/>
    </row>
    <row r="53" spans="1:12" ht="15.75" customHeight="1">
      <c r="A53" s="4"/>
      <c r="B53" s="7"/>
      <c r="C53" s="7"/>
      <c r="D53" s="7"/>
      <c r="E53" s="9"/>
      <c r="F53" s="9"/>
      <c r="G53" s="9"/>
      <c r="H53" s="9"/>
      <c r="J53"/>
      <c r="K53"/>
      <c r="L53"/>
    </row>
    <row r="54" spans="1:12" ht="15.75" customHeight="1">
      <c r="A54" s="4" t="s">
        <v>148</v>
      </c>
      <c r="B54" s="7">
        <v>1</v>
      </c>
      <c r="C54" s="18">
        <v>0</v>
      </c>
      <c r="D54" s="18" t="str">
        <f>INDEX(Tabel,$B54+1,3)</f>
        <v>-</v>
      </c>
      <c r="E54" s="20">
        <f>($C54/INDEX(Tabel,$B54+1,2))*(INDEX(Tabel,$B54+1,4))</f>
        <v>0</v>
      </c>
      <c r="F54" s="20">
        <f>($C54/INDEX(Tabel,$B54+1,2))*(INDEX(Tabel,$B54+1,5))</f>
        <v>0</v>
      </c>
      <c r="G54" s="20">
        <f>($C54/INDEX(Tabel,$B54+1,2))*(INDEX(Tabel,$B54+1,6))</f>
        <v>0</v>
      </c>
      <c r="H54" s="20">
        <f>($C54/INDEX(Tabel,$B54+1,2))*(INDEX(Tabel,$B54+1,7))</f>
        <v>0</v>
      </c>
      <c r="J54"/>
      <c r="K54"/>
      <c r="L54"/>
    </row>
    <row r="55" spans="1:12" ht="15.75" customHeight="1">
      <c r="A55" s="4"/>
      <c r="B55" s="7">
        <v>1</v>
      </c>
      <c r="C55" s="18">
        <v>0</v>
      </c>
      <c r="D55" s="18" t="str">
        <f>INDEX(Tabel,$B55+1,3)</f>
        <v>-</v>
      </c>
      <c r="E55" s="20">
        <f>($C55/INDEX(Tabel,$B55+1,2))*(INDEX(Tabel,$B55+1,4))</f>
        <v>0</v>
      </c>
      <c r="F55" s="20">
        <f>($C55/INDEX(Tabel,$B55+1,2))*(INDEX(Tabel,$B55+1,5))</f>
        <v>0</v>
      </c>
      <c r="G55" s="20">
        <f>($C55/INDEX(Tabel,$B55+1,2))*(INDEX(Tabel,$B55+1,6))</f>
        <v>0</v>
      </c>
      <c r="H55" s="20">
        <f>($C55/INDEX(Tabel,$B55+1,2))*(INDEX(Tabel,$B55+1,7))</f>
        <v>0</v>
      </c>
      <c r="J55"/>
      <c r="K55"/>
      <c r="L55"/>
    </row>
    <row r="56" spans="1:12" ht="15.75" customHeight="1">
      <c r="A56" s="4"/>
      <c r="B56" s="7">
        <v>1</v>
      </c>
      <c r="C56" s="18">
        <v>0</v>
      </c>
      <c r="D56" s="18" t="str">
        <f>INDEX(Tabel,$B56+1,3)</f>
        <v>-</v>
      </c>
      <c r="E56" s="20">
        <f>($C56/INDEX(Tabel,$B56+1,2))*(INDEX(Tabel,$B56+1,4))</f>
        <v>0</v>
      </c>
      <c r="F56" s="20">
        <f>($C56/INDEX(Tabel,$B56+1,2))*(INDEX(Tabel,$B56+1,5))</f>
        <v>0</v>
      </c>
      <c r="G56" s="20">
        <f>($C56/INDEX(Tabel,$B56+1,2))*(INDEX(Tabel,$B56+1,6))</f>
        <v>0</v>
      </c>
      <c r="H56" s="20">
        <f>($C56/INDEX(Tabel,$B56+1,2))*(INDEX(Tabel,$B56+1,7))</f>
        <v>0</v>
      </c>
      <c r="J56"/>
      <c r="K56"/>
      <c r="L56"/>
    </row>
    <row r="57" spans="1:12" ht="15.75" customHeight="1">
      <c r="A57" s="4"/>
      <c r="B57" s="7">
        <v>1</v>
      </c>
      <c r="C57" s="18">
        <v>0</v>
      </c>
      <c r="D57" s="18" t="str">
        <f>INDEX(Tabel,$B57+1,3)</f>
        <v>-</v>
      </c>
      <c r="E57" s="20">
        <f>($C57/INDEX(Tabel,$B57+1,2))*(INDEX(Tabel,$B57+1,4))</f>
        <v>0</v>
      </c>
      <c r="F57" s="20">
        <f>($C57/INDEX(Tabel,$B57+1,2))*(INDEX(Tabel,$B57+1,5))</f>
        <v>0</v>
      </c>
      <c r="G57" s="20">
        <f>($C57/INDEX(Tabel,$B57+1,2))*(INDEX(Tabel,$B57+1,6))</f>
        <v>0</v>
      </c>
      <c r="H57" s="20">
        <f>($C57/INDEX(Tabel,$B57+1,2))*(INDEX(Tabel,$B57+1,7))</f>
        <v>0</v>
      </c>
      <c r="J57"/>
      <c r="K57"/>
      <c r="L57"/>
    </row>
    <row r="58" spans="1:12" ht="15.75" customHeight="1">
      <c r="A58" s="4"/>
      <c r="B58" s="7">
        <v>1</v>
      </c>
      <c r="C58" s="18">
        <v>0</v>
      </c>
      <c r="D58" s="18" t="str">
        <f>INDEX(Tabel,$B58+1,3)</f>
        <v>-</v>
      </c>
      <c r="E58" s="20">
        <f>($C58/INDEX(Tabel,$B58+1,2))*(INDEX(Tabel,$B58+1,4))</f>
        <v>0</v>
      </c>
      <c r="F58" s="20">
        <f>($C58/INDEX(Tabel,$B58+1,2))*(INDEX(Tabel,$B58+1,5))</f>
        <v>0</v>
      </c>
      <c r="G58" s="20">
        <f>($C58/INDEX(Tabel,$B58+1,2))*(INDEX(Tabel,$B58+1,6))</f>
        <v>0</v>
      </c>
      <c r="H58" s="20">
        <f>($C58/INDEX(Tabel,$B58+1,2))*(INDEX(Tabel,$B58+1,7))</f>
        <v>0</v>
      </c>
      <c r="J58"/>
      <c r="K58"/>
      <c r="L58"/>
    </row>
    <row r="59" spans="1:12" ht="15.75" customHeight="1">
      <c r="A59" s="4"/>
      <c r="B59" s="7"/>
      <c r="C59" s="7" t="s">
        <v>0</v>
      </c>
      <c r="D59" s="7"/>
      <c r="E59" s="9">
        <f>SUM(E54:E58)</f>
        <v>0</v>
      </c>
      <c r="F59" s="9">
        <f>SUM(F54:F58)</f>
        <v>0</v>
      </c>
      <c r="G59" s="9">
        <f>SUM(G54:G58)</f>
        <v>0</v>
      </c>
      <c r="H59" s="9">
        <f>SUM(H54:H58)</f>
        <v>0</v>
      </c>
      <c r="J59"/>
      <c r="K59"/>
      <c r="L59"/>
    </row>
    <row r="60" spans="1:12" ht="15.75" customHeight="1">
      <c r="A60" s="4"/>
      <c r="B60" s="7"/>
      <c r="C60" s="7" t="s">
        <v>1</v>
      </c>
      <c r="D60" s="7"/>
      <c r="E60" s="9"/>
      <c r="F60" s="10" t="e">
        <f>F59*4/(F59*4+G59*4+H59*9)</f>
        <v>#DIV/0!</v>
      </c>
      <c r="G60" s="10" t="e">
        <f>G59*4/(G59*4+F59*4+H59*9)</f>
        <v>#DIV/0!</v>
      </c>
      <c r="H60" s="10" t="e">
        <f>H59*9/(F59*4+G59*4+H59*9)</f>
        <v>#DIV/0!</v>
      </c>
      <c r="J60"/>
      <c r="K60"/>
      <c r="L60"/>
    </row>
    <row r="61" spans="1:12" ht="15.75" customHeight="1">
      <c r="A61" s="4"/>
      <c r="B61" s="7"/>
      <c r="C61" s="7"/>
      <c r="D61" s="7"/>
      <c r="E61" s="9"/>
      <c r="F61" s="13"/>
      <c r="G61" s="13"/>
      <c r="H61" s="13"/>
      <c r="J61"/>
      <c r="K61"/>
      <c r="L61"/>
    </row>
    <row r="62" spans="1:12" ht="15.75" customHeight="1">
      <c r="A62" s="4"/>
      <c r="B62" s="7">
        <v>1</v>
      </c>
      <c r="C62" s="18">
        <v>0</v>
      </c>
      <c r="D62" s="18" t="s">
        <v>19</v>
      </c>
      <c r="E62" s="20">
        <f aca="true" t="shared" si="20" ref="E62:E69">($C62/INDEX(Tabel,$B62+1,2))*(INDEX(Tabel,$B62+1,4))</f>
        <v>0</v>
      </c>
      <c r="F62" s="20">
        <f>($C62/INDEX(Tabel,$B62+1,2))*(INDEX(Tabel,$B62+1,5))</f>
        <v>0</v>
      </c>
      <c r="G62" s="20">
        <f aca="true" t="shared" si="21" ref="G62:G69">($C62/INDEX(Tabel,$B62+1,2))*(INDEX(Tabel,$B62+1,6))</f>
        <v>0</v>
      </c>
      <c r="H62" s="21">
        <f aca="true" t="shared" si="22" ref="H62:H69">($C62/INDEX(Tabel,$B62+1,2))*(INDEX(Tabel,$B62+1,7))</f>
        <v>0</v>
      </c>
      <c r="J62"/>
      <c r="K62"/>
      <c r="L62"/>
    </row>
    <row r="63" spans="1:12" ht="15.75" customHeight="1">
      <c r="A63" s="4"/>
      <c r="B63" s="7">
        <v>1</v>
      </c>
      <c r="C63" s="18">
        <v>0</v>
      </c>
      <c r="D63" s="18" t="s">
        <v>19</v>
      </c>
      <c r="E63" s="20">
        <f t="shared" si="20"/>
        <v>0</v>
      </c>
      <c r="F63" s="20">
        <f aca="true" t="shared" si="23" ref="F63:F69">($C63/INDEX(Tabel,$B63+1,2))*(INDEX(Tabel,$B63+1,5))</f>
        <v>0</v>
      </c>
      <c r="G63" s="20">
        <f t="shared" si="21"/>
        <v>0</v>
      </c>
      <c r="H63" s="21">
        <f t="shared" si="22"/>
        <v>0</v>
      </c>
      <c r="J63"/>
      <c r="K63"/>
      <c r="L63"/>
    </row>
    <row r="64" spans="1:12" ht="15.75" customHeight="1">
      <c r="A64" s="4"/>
      <c r="B64" s="7">
        <v>1</v>
      </c>
      <c r="C64" s="18">
        <v>0</v>
      </c>
      <c r="D64" s="18" t="str">
        <f aca="true" t="shared" si="24" ref="D64:D69">INDEX(Tabel,$B64+1,3)</f>
        <v>-</v>
      </c>
      <c r="E64" s="20">
        <f t="shared" si="20"/>
        <v>0</v>
      </c>
      <c r="F64" s="20">
        <f t="shared" si="23"/>
        <v>0</v>
      </c>
      <c r="G64" s="20">
        <f t="shared" si="21"/>
        <v>0</v>
      </c>
      <c r="H64" s="21">
        <f t="shared" si="22"/>
        <v>0</v>
      </c>
      <c r="J64"/>
      <c r="K64"/>
      <c r="L64"/>
    </row>
    <row r="65" spans="1:12" ht="15.75" customHeight="1">
      <c r="A65" s="7"/>
      <c r="B65" s="7">
        <v>1</v>
      </c>
      <c r="C65" s="18">
        <v>0</v>
      </c>
      <c r="D65" s="18" t="str">
        <f t="shared" si="24"/>
        <v>-</v>
      </c>
      <c r="E65" s="20">
        <f t="shared" si="20"/>
        <v>0</v>
      </c>
      <c r="F65" s="20">
        <f t="shared" si="23"/>
        <v>0</v>
      </c>
      <c r="G65" s="20">
        <f t="shared" si="21"/>
        <v>0</v>
      </c>
      <c r="H65" s="21">
        <f t="shared" si="22"/>
        <v>0</v>
      </c>
      <c r="J65"/>
      <c r="K65"/>
      <c r="L65"/>
    </row>
    <row r="66" spans="1:12" ht="15.75" customHeight="1">
      <c r="A66" s="4"/>
      <c r="B66" s="7">
        <v>1</v>
      </c>
      <c r="C66" s="18">
        <v>0</v>
      </c>
      <c r="D66" s="18" t="str">
        <f t="shared" si="24"/>
        <v>-</v>
      </c>
      <c r="E66" s="20">
        <f t="shared" si="20"/>
        <v>0</v>
      </c>
      <c r="F66" s="20">
        <f t="shared" si="23"/>
        <v>0</v>
      </c>
      <c r="G66" s="20">
        <f t="shared" si="21"/>
        <v>0</v>
      </c>
      <c r="H66" s="21">
        <f t="shared" si="22"/>
        <v>0</v>
      </c>
      <c r="J66"/>
      <c r="K66"/>
      <c r="L66"/>
    </row>
    <row r="67" spans="1:12" ht="15.75" customHeight="1">
      <c r="A67" s="4"/>
      <c r="B67" s="7">
        <v>1</v>
      </c>
      <c r="C67" s="18">
        <v>0</v>
      </c>
      <c r="D67" s="18" t="str">
        <f t="shared" si="24"/>
        <v>-</v>
      </c>
      <c r="E67" s="20">
        <f t="shared" si="20"/>
        <v>0</v>
      </c>
      <c r="F67" s="20">
        <f t="shared" si="23"/>
        <v>0</v>
      </c>
      <c r="G67" s="20">
        <f t="shared" si="21"/>
        <v>0</v>
      </c>
      <c r="H67" s="21">
        <f t="shared" si="22"/>
        <v>0</v>
      </c>
      <c r="J67"/>
      <c r="K67"/>
      <c r="L67"/>
    </row>
    <row r="68" spans="1:12" ht="15.75" customHeight="1">
      <c r="A68" s="4"/>
      <c r="B68" s="7">
        <v>1</v>
      </c>
      <c r="C68" s="18">
        <v>0</v>
      </c>
      <c r="D68" s="18" t="str">
        <f t="shared" si="24"/>
        <v>-</v>
      </c>
      <c r="E68" s="20">
        <f t="shared" si="20"/>
        <v>0</v>
      </c>
      <c r="F68" s="20">
        <f t="shared" si="23"/>
        <v>0</v>
      </c>
      <c r="G68" s="20">
        <f t="shared" si="21"/>
        <v>0</v>
      </c>
      <c r="H68" s="21">
        <f t="shared" si="22"/>
        <v>0</v>
      </c>
      <c r="J68"/>
      <c r="K68"/>
      <c r="L68"/>
    </row>
    <row r="69" spans="1:12" ht="15.75" customHeight="1">
      <c r="A69" s="4"/>
      <c r="B69" s="7">
        <v>1</v>
      </c>
      <c r="C69" s="18">
        <v>0</v>
      </c>
      <c r="D69" s="18" t="str">
        <f t="shared" si="24"/>
        <v>-</v>
      </c>
      <c r="E69" s="20">
        <f t="shared" si="20"/>
        <v>0</v>
      </c>
      <c r="F69" s="20">
        <f t="shared" si="23"/>
        <v>0</v>
      </c>
      <c r="G69" s="20">
        <f t="shared" si="21"/>
        <v>0</v>
      </c>
      <c r="H69" s="21">
        <f t="shared" si="22"/>
        <v>0</v>
      </c>
      <c r="J69"/>
      <c r="K69"/>
      <c r="L69"/>
    </row>
    <row r="70" spans="1:12" ht="15.75" customHeight="1">
      <c r="A70" s="4"/>
      <c r="B70" s="7"/>
      <c r="C70" s="7" t="s">
        <v>0</v>
      </c>
      <c r="D70" s="7"/>
      <c r="E70" s="9">
        <f>SUM(E62:E69)</f>
        <v>0</v>
      </c>
      <c r="F70" s="9">
        <f>SUM(F62:F69)</f>
        <v>0</v>
      </c>
      <c r="G70" s="9">
        <f>SUM(G62:G69)</f>
        <v>0</v>
      </c>
      <c r="H70" s="9">
        <f>SUM(H62:H69)</f>
        <v>0</v>
      </c>
      <c r="J70"/>
      <c r="K70"/>
      <c r="L70"/>
    </row>
    <row r="71" spans="1:12" ht="15.75" customHeight="1">
      <c r="A71" s="4"/>
      <c r="B71" s="7"/>
      <c r="C71" s="7" t="s">
        <v>1</v>
      </c>
      <c r="D71" s="7"/>
      <c r="E71" s="9"/>
      <c r="F71" s="10" t="e">
        <f>F70*4/(F70*4+G70*4+H70*9)</f>
        <v>#DIV/0!</v>
      </c>
      <c r="G71" s="10" t="e">
        <f>G70*4/(G70*4+F70*4+H70*9)</f>
        <v>#DIV/0!</v>
      </c>
      <c r="H71" s="16" t="e">
        <f>H70*9/(F70*4+G70*4+H70*9)</f>
        <v>#DIV/0!</v>
      </c>
      <c r="J71"/>
      <c r="K71"/>
      <c r="L71"/>
    </row>
    <row r="72" spans="1:12" ht="15.75" customHeight="1">
      <c r="A72" s="4"/>
      <c r="B72" s="7"/>
      <c r="C72" s="7"/>
      <c r="D72" s="7"/>
      <c r="E72" s="15"/>
      <c r="F72" s="13"/>
      <c r="G72" s="17"/>
      <c r="H72" s="17"/>
      <c r="J72"/>
      <c r="K72"/>
      <c r="L72"/>
    </row>
    <row r="73" spans="1:12" ht="15.75" customHeight="1">
      <c r="A73" s="4"/>
      <c r="B73" s="7">
        <v>1</v>
      </c>
      <c r="C73" s="18">
        <v>0</v>
      </c>
      <c r="D73" s="18" t="str">
        <f aca="true" t="shared" si="25" ref="D73:D80">INDEX(Tabel,$B73+1,3)</f>
        <v>-</v>
      </c>
      <c r="E73" s="20">
        <f aca="true" t="shared" si="26" ref="E73:E80">($C73/INDEX(Tabel,$B73+1,2))*(INDEX(Tabel,$B73+1,4))</f>
        <v>0</v>
      </c>
      <c r="F73" s="20">
        <f aca="true" t="shared" si="27" ref="F73:F80">($C73/INDEX(Tabel,$B73+1,2))*(INDEX(Tabel,$B73+1,5))</f>
        <v>0</v>
      </c>
      <c r="G73" s="20">
        <f aca="true" t="shared" si="28" ref="G73:G80">($C73/INDEX(Tabel,$B73+1,2))*(INDEX(Tabel,$B73+1,6))</f>
        <v>0</v>
      </c>
      <c r="H73" s="21">
        <f aca="true" t="shared" si="29" ref="H73:H80">($C73/INDEX(Tabel,$B73+1,2))*(INDEX(Tabel,$B73+1,7))</f>
        <v>0</v>
      </c>
      <c r="J73"/>
      <c r="K73"/>
      <c r="L73"/>
    </row>
    <row r="74" spans="1:12" ht="15.75" customHeight="1">
      <c r="A74" s="4"/>
      <c r="B74" s="7">
        <v>1</v>
      </c>
      <c r="C74" s="18">
        <v>0</v>
      </c>
      <c r="D74" s="18" t="str">
        <f t="shared" si="25"/>
        <v>-</v>
      </c>
      <c r="E74" s="20">
        <f t="shared" si="26"/>
        <v>0</v>
      </c>
      <c r="F74" s="20">
        <f t="shared" si="27"/>
        <v>0</v>
      </c>
      <c r="G74" s="20">
        <f t="shared" si="28"/>
        <v>0</v>
      </c>
      <c r="H74" s="21">
        <f t="shared" si="29"/>
        <v>0</v>
      </c>
      <c r="J74"/>
      <c r="K74"/>
      <c r="L74"/>
    </row>
    <row r="75" spans="1:12" ht="15.75" customHeight="1">
      <c r="A75" s="4"/>
      <c r="B75" s="7">
        <v>1</v>
      </c>
      <c r="C75" s="18">
        <v>0</v>
      </c>
      <c r="D75" s="18" t="str">
        <f t="shared" si="25"/>
        <v>-</v>
      </c>
      <c r="E75" s="20">
        <f t="shared" si="26"/>
        <v>0</v>
      </c>
      <c r="F75" s="20">
        <f t="shared" si="27"/>
        <v>0</v>
      </c>
      <c r="G75" s="20">
        <f t="shared" si="28"/>
        <v>0</v>
      </c>
      <c r="H75" s="21">
        <f t="shared" si="29"/>
        <v>0</v>
      </c>
      <c r="J75"/>
      <c r="K75"/>
      <c r="L75"/>
    </row>
    <row r="76" spans="1:12" ht="15.75" customHeight="1">
      <c r="A76" s="7"/>
      <c r="B76" s="7">
        <v>1</v>
      </c>
      <c r="C76" s="18">
        <v>0</v>
      </c>
      <c r="D76" s="18" t="str">
        <f t="shared" si="25"/>
        <v>-</v>
      </c>
      <c r="E76" s="20">
        <f t="shared" si="26"/>
        <v>0</v>
      </c>
      <c r="F76" s="20">
        <f t="shared" si="27"/>
        <v>0</v>
      </c>
      <c r="G76" s="20">
        <f t="shared" si="28"/>
        <v>0</v>
      </c>
      <c r="H76" s="21">
        <f t="shared" si="29"/>
        <v>0</v>
      </c>
      <c r="J76"/>
      <c r="K76"/>
      <c r="L76"/>
    </row>
    <row r="77" spans="1:12" ht="15.75" customHeight="1">
      <c r="A77" s="4"/>
      <c r="B77" s="7">
        <v>1</v>
      </c>
      <c r="C77" s="18">
        <v>0</v>
      </c>
      <c r="D77" s="18" t="str">
        <f t="shared" si="25"/>
        <v>-</v>
      </c>
      <c r="E77" s="20">
        <f t="shared" si="26"/>
        <v>0</v>
      </c>
      <c r="F77" s="20">
        <f t="shared" si="27"/>
        <v>0</v>
      </c>
      <c r="G77" s="20">
        <f t="shared" si="28"/>
        <v>0</v>
      </c>
      <c r="H77" s="21">
        <f t="shared" si="29"/>
        <v>0</v>
      </c>
      <c r="J77"/>
      <c r="K77"/>
      <c r="L77"/>
    </row>
    <row r="78" spans="1:12" ht="15.75" customHeight="1">
      <c r="A78" s="4"/>
      <c r="B78" s="7">
        <v>1</v>
      </c>
      <c r="C78" s="18">
        <v>0</v>
      </c>
      <c r="D78" s="18" t="str">
        <f t="shared" si="25"/>
        <v>-</v>
      </c>
      <c r="E78" s="20">
        <f t="shared" si="26"/>
        <v>0</v>
      </c>
      <c r="F78" s="20">
        <f t="shared" si="27"/>
        <v>0</v>
      </c>
      <c r="G78" s="20">
        <f t="shared" si="28"/>
        <v>0</v>
      </c>
      <c r="H78" s="21">
        <f t="shared" si="29"/>
        <v>0</v>
      </c>
      <c r="J78"/>
      <c r="K78"/>
      <c r="L78"/>
    </row>
    <row r="79" spans="1:12" ht="15.75" customHeight="1">
      <c r="A79" s="4"/>
      <c r="B79" s="7">
        <v>1</v>
      </c>
      <c r="C79" s="18">
        <v>0</v>
      </c>
      <c r="D79" s="18" t="str">
        <f t="shared" si="25"/>
        <v>-</v>
      </c>
      <c r="E79" s="20">
        <f t="shared" si="26"/>
        <v>0</v>
      </c>
      <c r="F79" s="20">
        <f t="shared" si="27"/>
        <v>0</v>
      </c>
      <c r="G79" s="20">
        <f t="shared" si="28"/>
        <v>0</v>
      </c>
      <c r="H79" s="21">
        <f t="shared" si="29"/>
        <v>0</v>
      </c>
      <c r="J79"/>
      <c r="K79"/>
      <c r="L79"/>
    </row>
    <row r="80" spans="1:12" ht="15.75" customHeight="1">
      <c r="A80" s="4"/>
      <c r="B80" s="7">
        <v>1</v>
      </c>
      <c r="C80" s="18">
        <v>0</v>
      </c>
      <c r="D80" s="18" t="str">
        <f t="shared" si="25"/>
        <v>-</v>
      </c>
      <c r="E80" s="20">
        <f t="shared" si="26"/>
        <v>0</v>
      </c>
      <c r="F80" s="20">
        <f t="shared" si="27"/>
        <v>0</v>
      </c>
      <c r="G80" s="20">
        <f t="shared" si="28"/>
        <v>0</v>
      </c>
      <c r="H80" s="21">
        <f t="shared" si="29"/>
        <v>0</v>
      </c>
      <c r="J80"/>
      <c r="K80"/>
      <c r="L80"/>
    </row>
    <row r="81" spans="1:12" ht="15.75" customHeight="1">
      <c r="A81" s="4"/>
      <c r="B81" s="7"/>
      <c r="C81" s="7" t="s">
        <v>0</v>
      </c>
      <c r="D81" s="7"/>
      <c r="E81" s="9">
        <f>SUM(E73:E80)</f>
        <v>0</v>
      </c>
      <c r="F81" s="9">
        <f>SUM(F73:F80)</f>
        <v>0</v>
      </c>
      <c r="G81" s="9">
        <f>SUM(G73:G80)</f>
        <v>0</v>
      </c>
      <c r="H81" s="9">
        <f>SUM(H73:H80)</f>
        <v>0</v>
      </c>
      <c r="J81"/>
      <c r="K81"/>
      <c r="L81"/>
    </row>
    <row r="82" spans="1:12" ht="15.75" customHeight="1">
      <c r="A82" s="4"/>
      <c r="B82" s="7"/>
      <c r="C82" s="7" t="s">
        <v>1</v>
      </c>
      <c r="D82" s="7"/>
      <c r="E82" s="9"/>
      <c r="F82" s="10" t="e">
        <f>F81*4/(F81*4+G81*4+H81*9)</f>
        <v>#DIV/0!</v>
      </c>
      <c r="G82" s="10" t="e">
        <f>G81*4/(G81*4+F81*4+H81*9)</f>
        <v>#DIV/0!</v>
      </c>
      <c r="H82" s="16" t="e">
        <f>H81*9/(F81*4+G81*4+H81*9)</f>
        <v>#DIV/0!</v>
      </c>
      <c r="J82"/>
      <c r="K82"/>
      <c r="L82"/>
    </row>
    <row r="83" spans="1:12" ht="15.75" customHeight="1">
      <c r="A83" s="22" t="s">
        <v>5</v>
      </c>
      <c r="B83" s="22"/>
      <c r="C83" s="22"/>
      <c r="D83" s="22"/>
      <c r="E83" s="23">
        <f>SUM(E10,E21,E32,E43,E51,E59,E70,E81)</f>
        <v>0</v>
      </c>
      <c r="F83" s="23">
        <f>SUM(F10,F21,F32,F43,F51,F59,F70,F81)</f>
        <v>0</v>
      </c>
      <c r="G83" s="23">
        <f>SUM(G10,G21,G32,G43,G51,G59,G70,G81)</f>
        <v>0</v>
      </c>
      <c r="H83" s="23">
        <f>SUM(H10,H21,H32,H43,H51,H59,H70,H81)</f>
        <v>0</v>
      </c>
      <c r="J83"/>
      <c r="K83"/>
      <c r="L83"/>
    </row>
    <row r="84" spans="1:12" ht="15.75" customHeight="1">
      <c r="A84" s="22" t="s">
        <v>7</v>
      </c>
      <c r="B84" s="22"/>
      <c r="C84" s="22"/>
      <c r="D84" s="22"/>
      <c r="E84" s="23"/>
      <c r="F84" s="23">
        <f>F83*4</f>
        <v>0</v>
      </c>
      <c r="G84" s="23">
        <f>G83*4</f>
        <v>0</v>
      </c>
      <c r="H84" s="23">
        <f>H83*9</f>
        <v>0</v>
      </c>
      <c r="J84"/>
      <c r="K84"/>
      <c r="L84"/>
    </row>
    <row r="85" spans="1:12" ht="15.75" customHeight="1">
      <c r="A85" s="22" t="s">
        <v>6</v>
      </c>
      <c r="B85" s="22"/>
      <c r="C85" s="22"/>
      <c r="D85" s="22"/>
      <c r="E85" s="23"/>
      <c r="F85" s="24" t="e">
        <f>F84/(SUM($F$84:$H$84))</f>
        <v>#DIV/0!</v>
      </c>
      <c r="G85" s="24" t="e">
        <f>G84/(SUM($F$84:$H$84))</f>
        <v>#DIV/0!</v>
      </c>
      <c r="H85" s="24" t="e">
        <f>H84/(SUM($F$84:$H$84))</f>
        <v>#DIV/0!</v>
      </c>
      <c r="J85"/>
      <c r="K85"/>
      <c r="L85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 topLeftCell="A43">
      <selection activeCell="A55" sqref="A55"/>
    </sheetView>
  </sheetViews>
  <sheetFormatPr defaultColWidth="8.8515625" defaultRowHeight="12.75"/>
  <cols>
    <col min="1" max="1" width="15.8515625" style="0" customWidth="1"/>
    <col min="2" max="2" width="31.421875" style="0" customWidth="1"/>
    <col min="3" max="3" width="13.421875" style="0" bestFit="1" customWidth="1"/>
    <col min="4" max="4" width="8.7109375" style="0" customWidth="1"/>
    <col min="5" max="8" width="6.8515625" style="0" customWidth="1"/>
    <col min="9" max="11" width="6.8515625" style="2" customWidth="1"/>
    <col min="12" max="12" width="8.8515625" style="2" customWidth="1"/>
  </cols>
  <sheetData>
    <row r="1" spans="1:18" s="1" customFormat="1" ht="15.75" customHeight="1">
      <c r="A1" s="4" t="s">
        <v>14</v>
      </c>
      <c r="B1" s="4" t="s">
        <v>15</v>
      </c>
      <c r="C1" s="4" t="s">
        <v>16</v>
      </c>
      <c r="D1" s="5" t="s">
        <v>17</v>
      </c>
      <c r="E1" s="6" t="s">
        <v>20</v>
      </c>
      <c r="F1" s="6" t="s">
        <v>12</v>
      </c>
      <c r="G1" s="6" t="s">
        <v>11</v>
      </c>
      <c r="H1" s="6" t="s">
        <v>10</v>
      </c>
      <c r="L1"/>
      <c r="M1"/>
      <c r="N1"/>
      <c r="O1"/>
      <c r="P1"/>
      <c r="Q1"/>
      <c r="R1"/>
    </row>
    <row r="2" spans="1:12" ht="15.75" customHeight="1">
      <c r="A2" s="4" t="s">
        <v>150</v>
      </c>
      <c r="B2" s="7">
        <v>1</v>
      </c>
      <c r="C2" s="18">
        <v>0</v>
      </c>
      <c r="D2" s="19" t="str">
        <f aca="true" t="shared" si="0" ref="D2:D9">INDEX(Tabel,$B2+1,3)</f>
        <v>-</v>
      </c>
      <c r="E2" s="20">
        <f aca="true" t="shared" si="1" ref="E2:E9">($C2/INDEX(Tabel,$B2+1,2))*(INDEX(Tabel,$B2+1,4))</f>
        <v>0</v>
      </c>
      <c r="F2" s="20">
        <f aca="true" t="shared" si="2" ref="F2:F9">($C2/INDEX(Tabel,$B2+1,2))*(INDEX(Tabel,$B2+1,5))</f>
        <v>0</v>
      </c>
      <c r="G2" s="20">
        <f aca="true" t="shared" si="3" ref="G2:G9">($C2/INDEX(Tabel,$B2+1,2))*(INDEX(Tabel,$B2+1,6))</f>
        <v>0</v>
      </c>
      <c r="H2" s="20">
        <f aca="true" t="shared" si="4" ref="H2:H9">($C2/INDEX(Tabel,$B2+1,2))*(INDEX(Tabel,$B2+1,7))</f>
        <v>0</v>
      </c>
      <c r="J2"/>
      <c r="K2"/>
      <c r="L2"/>
    </row>
    <row r="3" spans="1:12" ht="15.75" customHeight="1">
      <c r="A3" s="4"/>
      <c r="B3" s="7">
        <v>1</v>
      </c>
      <c r="C3" s="18">
        <v>0</v>
      </c>
      <c r="D3" s="19" t="str">
        <f t="shared" si="0"/>
        <v>-</v>
      </c>
      <c r="E3" s="20">
        <f t="shared" si="1"/>
        <v>0</v>
      </c>
      <c r="F3" s="20">
        <f t="shared" si="2"/>
        <v>0</v>
      </c>
      <c r="G3" s="20">
        <f t="shared" si="3"/>
        <v>0</v>
      </c>
      <c r="H3" s="20">
        <f t="shared" si="4"/>
        <v>0</v>
      </c>
      <c r="J3"/>
      <c r="K3"/>
      <c r="L3"/>
    </row>
    <row r="4" spans="1:12" ht="15.75" customHeight="1">
      <c r="A4" s="4"/>
      <c r="B4" s="7">
        <v>1</v>
      </c>
      <c r="C4" s="18">
        <v>0</v>
      </c>
      <c r="D4" s="19" t="str">
        <f t="shared" si="0"/>
        <v>-</v>
      </c>
      <c r="E4" s="20">
        <f t="shared" si="1"/>
        <v>0</v>
      </c>
      <c r="F4" s="20">
        <f t="shared" si="2"/>
        <v>0</v>
      </c>
      <c r="G4" s="20">
        <f t="shared" si="3"/>
        <v>0</v>
      </c>
      <c r="H4" s="20">
        <f t="shared" si="4"/>
        <v>0</v>
      </c>
      <c r="J4"/>
      <c r="K4"/>
      <c r="L4"/>
    </row>
    <row r="5" spans="1:12" ht="15.75" customHeight="1">
      <c r="A5" s="4"/>
      <c r="B5" s="7">
        <v>1</v>
      </c>
      <c r="C5" s="18">
        <v>0</v>
      </c>
      <c r="D5" s="19" t="str">
        <f t="shared" si="0"/>
        <v>-</v>
      </c>
      <c r="E5" s="20">
        <f t="shared" si="1"/>
        <v>0</v>
      </c>
      <c r="F5" s="20">
        <f t="shared" si="2"/>
        <v>0</v>
      </c>
      <c r="G5" s="20">
        <f t="shared" si="3"/>
        <v>0</v>
      </c>
      <c r="H5" s="20">
        <f t="shared" si="4"/>
        <v>0</v>
      </c>
      <c r="J5"/>
      <c r="K5"/>
      <c r="L5"/>
    </row>
    <row r="6" spans="1:12" ht="15.75" customHeight="1">
      <c r="A6" s="4"/>
      <c r="B6" s="7">
        <v>1</v>
      </c>
      <c r="C6" s="18">
        <v>0</v>
      </c>
      <c r="D6" s="19" t="str">
        <f t="shared" si="0"/>
        <v>-</v>
      </c>
      <c r="E6" s="20">
        <f t="shared" si="1"/>
        <v>0</v>
      </c>
      <c r="F6" s="20">
        <f t="shared" si="2"/>
        <v>0</v>
      </c>
      <c r="G6" s="20">
        <f t="shared" si="3"/>
        <v>0</v>
      </c>
      <c r="H6" s="20">
        <f t="shared" si="4"/>
        <v>0</v>
      </c>
      <c r="J6"/>
      <c r="K6"/>
      <c r="L6"/>
    </row>
    <row r="7" spans="1:12" ht="15.75" customHeight="1">
      <c r="A7" s="4"/>
      <c r="B7" s="7">
        <v>1</v>
      </c>
      <c r="C7" s="18">
        <v>0</v>
      </c>
      <c r="D7" s="19" t="str">
        <f t="shared" si="0"/>
        <v>-</v>
      </c>
      <c r="E7" s="20">
        <f t="shared" si="1"/>
        <v>0</v>
      </c>
      <c r="F7" s="20">
        <f t="shared" si="2"/>
        <v>0</v>
      </c>
      <c r="G7" s="20">
        <f t="shared" si="3"/>
        <v>0</v>
      </c>
      <c r="H7" s="20">
        <f t="shared" si="4"/>
        <v>0</v>
      </c>
      <c r="J7"/>
      <c r="K7"/>
      <c r="L7"/>
    </row>
    <row r="8" spans="1:12" ht="15.75" customHeight="1">
      <c r="A8" s="4"/>
      <c r="B8" s="7">
        <v>1</v>
      </c>
      <c r="C8" s="18">
        <v>0</v>
      </c>
      <c r="D8" s="19" t="str">
        <f t="shared" si="0"/>
        <v>-</v>
      </c>
      <c r="E8" s="20">
        <f t="shared" si="1"/>
        <v>0</v>
      </c>
      <c r="F8" s="20">
        <f t="shared" si="2"/>
        <v>0</v>
      </c>
      <c r="G8" s="20">
        <f t="shared" si="3"/>
        <v>0</v>
      </c>
      <c r="H8" s="20">
        <f t="shared" si="4"/>
        <v>0</v>
      </c>
      <c r="J8"/>
      <c r="K8"/>
      <c r="L8"/>
    </row>
    <row r="9" spans="1:12" ht="15.75" customHeight="1">
      <c r="A9" s="4"/>
      <c r="B9" s="7">
        <v>1</v>
      </c>
      <c r="C9" s="18">
        <v>0</v>
      </c>
      <c r="D9" s="19" t="str">
        <f t="shared" si="0"/>
        <v>-</v>
      </c>
      <c r="E9" s="20">
        <f t="shared" si="1"/>
        <v>0</v>
      </c>
      <c r="F9" s="20">
        <f t="shared" si="2"/>
        <v>0</v>
      </c>
      <c r="G9" s="20">
        <f t="shared" si="3"/>
        <v>0</v>
      </c>
      <c r="H9" s="20">
        <f t="shared" si="4"/>
        <v>0</v>
      </c>
      <c r="J9"/>
      <c r="K9"/>
      <c r="L9"/>
    </row>
    <row r="10" spans="1:12" ht="15.75" customHeight="1">
      <c r="A10" s="4"/>
      <c r="B10" s="7"/>
      <c r="C10" s="7" t="s">
        <v>0</v>
      </c>
      <c r="D10" s="8"/>
      <c r="E10" s="9">
        <f>SUM(E2:E9)</f>
        <v>0</v>
      </c>
      <c r="F10" s="9">
        <f>SUM(F2:F9)</f>
        <v>0</v>
      </c>
      <c r="G10" s="9">
        <f>SUM(G2:G9)</f>
        <v>0</v>
      </c>
      <c r="H10" s="9">
        <f>SUM(H2:H9)</f>
        <v>0</v>
      </c>
      <c r="J10"/>
      <c r="K10"/>
      <c r="L10"/>
    </row>
    <row r="11" spans="1:12" ht="15.75" customHeight="1">
      <c r="A11" s="4"/>
      <c r="B11" s="7"/>
      <c r="C11" s="7" t="s">
        <v>1</v>
      </c>
      <c r="D11" s="8"/>
      <c r="E11" s="9"/>
      <c r="F11" s="10" t="e">
        <f>F10*4/(F10*4+G10*4+H10*9)</f>
        <v>#DIV/0!</v>
      </c>
      <c r="G11" s="10" t="e">
        <f>G10*4/(G10*4+F10*4+H10*9)</f>
        <v>#DIV/0!</v>
      </c>
      <c r="H11" s="10" t="e">
        <f>H10*9/(F10*4+G10*4+H10*9)</f>
        <v>#DIV/0!</v>
      </c>
      <c r="J11"/>
      <c r="K11"/>
      <c r="L11"/>
    </row>
    <row r="12" spans="1:12" ht="15.75" customHeight="1">
      <c r="A12" s="4"/>
      <c r="B12" s="7"/>
      <c r="C12" s="7"/>
      <c r="D12" s="8"/>
      <c r="E12" s="11"/>
      <c r="F12" s="12"/>
      <c r="G12" s="12"/>
      <c r="H12" s="12"/>
      <c r="J12"/>
      <c r="K12"/>
      <c r="L12"/>
    </row>
    <row r="13" spans="1:12" ht="15.75" customHeight="1">
      <c r="A13" s="4" t="s">
        <v>143</v>
      </c>
      <c r="B13" s="7">
        <v>1</v>
      </c>
      <c r="C13" s="18">
        <v>0</v>
      </c>
      <c r="D13" s="18" t="str">
        <f>INDEX(Tabel,$B13+1,3)</f>
        <v>-</v>
      </c>
      <c r="E13" s="20">
        <f aca="true" t="shared" si="5" ref="E13:E20">($C13/INDEX(Tabel,$B13+1,2))*(INDEX(Tabel,$B13+1,4))</f>
        <v>0</v>
      </c>
      <c r="F13" s="20">
        <f aca="true" t="shared" si="6" ref="F13:F20">($C13/INDEX(Tabel,$B13+1,2))*(INDEX(Tabel,$B13+1,5))</f>
        <v>0</v>
      </c>
      <c r="G13" s="20">
        <f aca="true" t="shared" si="7" ref="G13:G20">($C13/INDEX(Tabel,$B13+1,2))*(INDEX(Tabel,$B13+1,6))</f>
        <v>0</v>
      </c>
      <c r="H13" s="20">
        <f aca="true" t="shared" si="8" ref="H13:H20">($C13/INDEX(Tabel,$B13+1,2))*(INDEX(Tabel,$B13+1,7))</f>
        <v>0</v>
      </c>
      <c r="J13"/>
      <c r="K13"/>
      <c r="L13"/>
    </row>
    <row r="14" spans="1:12" ht="15.75" customHeight="1">
      <c r="A14" s="4"/>
      <c r="B14" s="7">
        <v>1</v>
      </c>
      <c r="C14" s="18">
        <v>0</v>
      </c>
      <c r="D14" s="18" t="str">
        <f aca="true" t="shared" si="9" ref="D14:D20">INDEX(Tabel,$B14+1,3)</f>
        <v>-</v>
      </c>
      <c r="E14" s="20">
        <f t="shared" si="5"/>
        <v>0</v>
      </c>
      <c r="F14" s="20">
        <f t="shared" si="6"/>
        <v>0</v>
      </c>
      <c r="G14" s="20">
        <f t="shared" si="7"/>
        <v>0</v>
      </c>
      <c r="H14" s="20">
        <f t="shared" si="8"/>
        <v>0</v>
      </c>
      <c r="J14"/>
      <c r="K14"/>
      <c r="L14"/>
    </row>
    <row r="15" spans="1:12" ht="15.75" customHeight="1">
      <c r="A15" s="4"/>
      <c r="B15" s="7">
        <v>1</v>
      </c>
      <c r="C15" s="18">
        <v>0</v>
      </c>
      <c r="D15" s="18" t="str">
        <f t="shared" si="9"/>
        <v>-</v>
      </c>
      <c r="E15" s="20">
        <f t="shared" si="5"/>
        <v>0</v>
      </c>
      <c r="F15" s="20">
        <f t="shared" si="6"/>
        <v>0</v>
      </c>
      <c r="G15" s="20">
        <f t="shared" si="7"/>
        <v>0</v>
      </c>
      <c r="H15" s="20">
        <f t="shared" si="8"/>
        <v>0</v>
      </c>
      <c r="J15"/>
      <c r="K15"/>
      <c r="L15"/>
    </row>
    <row r="16" spans="1:12" ht="15.75" customHeight="1">
      <c r="A16" s="4"/>
      <c r="B16" s="7">
        <v>1</v>
      </c>
      <c r="C16" s="18">
        <v>0</v>
      </c>
      <c r="D16" s="18" t="str">
        <f t="shared" si="9"/>
        <v>-</v>
      </c>
      <c r="E16" s="20">
        <f t="shared" si="5"/>
        <v>0</v>
      </c>
      <c r="F16" s="20">
        <v>0</v>
      </c>
      <c r="G16" s="20">
        <f t="shared" si="7"/>
        <v>0</v>
      </c>
      <c r="H16" s="20">
        <f t="shared" si="8"/>
        <v>0</v>
      </c>
      <c r="J16"/>
      <c r="K16"/>
      <c r="L16"/>
    </row>
    <row r="17" spans="1:12" ht="15.75" customHeight="1">
      <c r="A17" s="4"/>
      <c r="B17" s="7">
        <v>1</v>
      </c>
      <c r="C17" s="18">
        <v>0</v>
      </c>
      <c r="D17" s="18" t="str">
        <f t="shared" si="9"/>
        <v>-</v>
      </c>
      <c r="E17" s="20">
        <f t="shared" si="5"/>
        <v>0</v>
      </c>
      <c r="F17" s="20">
        <f t="shared" si="6"/>
        <v>0</v>
      </c>
      <c r="G17" s="20">
        <f t="shared" si="7"/>
        <v>0</v>
      </c>
      <c r="H17" s="20">
        <f t="shared" si="8"/>
        <v>0</v>
      </c>
      <c r="J17"/>
      <c r="K17"/>
      <c r="L17"/>
    </row>
    <row r="18" spans="1:12" ht="15.75" customHeight="1">
      <c r="A18" s="4"/>
      <c r="B18" s="7">
        <v>1</v>
      </c>
      <c r="C18" s="18">
        <v>0</v>
      </c>
      <c r="D18" s="19" t="str">
        <f t="shared" si="9"/>
        <v>-</v>
      </c>
      <c r="E18" s="20">
        <f t="shared" si="5"/>
        <v>0</v>
      </c>
      <c r="F18" s="20">
        <f t="shared" si="6"/>
        <v>0</v>
      </c>
      <c r="G18" s="20">
        <f t="shared" si="7"/>
        <v>0</v>
      </c>
      <c r="H18" s="20">
        <f t="shared" si="8"/>
        <v>0</v>
      </c>
      <c r="J18"/>
      <c r="K18"/>
      <c r="L18"/>
    </row>
    <row r="19" spans="1:12" ht="15.75" customHeight="1">
      <c r="A19" s="4"/>
      <c r="B19" s="7">
        <v>1</v>
      </c>
      <c r="C19" s="18">
        <v>0</v>
      </c>
      <c r="D19" s="19" t="str">
        <f t="shared" si="9"/>
        <v>-</v>
      </c>
      <c r="E19" s="20">
        <f t="shared" si="5"/>
        <v>0</v>
      </c>
      <c r="F19" s="20">
        <f t="shared" si="6"/>
        <v>0</v>
      </c>
      <c r="G19" s="20">
        <f t="shared" si="7"/>
        <v>0</v>
      </c>
      <c r="H19" s="20">
        <f t="shared" si="8"/>
        <v>0</v>
      </c>
      <c r="J19"/>
      <c r="K19"/>
      <c r="L19"/>
    </row>
    <row r="20" spans="1:12" ht="15.75" customHeight="1">
      <c r="A20" s="4"/>
      <c r="B20" s="7">
        <v>1</v>
      </c>
      <c r="C20" s="18">
        <v>0</v>
      </c>
      <c r="D20" s="19" t="str">
        <f t="shared" si="9"/>
        <v>-</v>
      </c>
      <c r="E20" s="20">
        <f t="shared" si="5"/>
        <v>0</v>
      </c>
      <c r="F20" s="20">
        <f t="shared" si="6"/>
        <v>0</v>
      </c>
      <c r="G20" s="20">
        <f t="shared" si="7"/>
        <v>0</v>
      </c>
      <c r="H20" s="20">
        <f t="shared" si="8"/>
        <v>0</v>
      </c>
      <c r="J20"/>
      <c r="K20"/>
      <c r="L20"/>
    </row>
    <row r="21" spans="1:16" ht="15.75" customHeight="1">
      <c r="A21" s="4" t="s">
        <v>9</v>
      </c>
      <c r="B21" s="7"/>
      <c r="C21" s="7" t="s">
        <v>0</v>
      </c>
      <c r="D21" s="7"/>
      <c r="E21" s="9">
        <f>SUM(E13:E20)</f>
        <v>0</v>
      </c>
      <c r="F21" s="9">
        <f>SUM(F13:F20)</f>
        <v>0</v>
      </c>
      <c r="G21" s="9">
        <f>SUM(G13:G20)</f>
        <v>0</v>
      </c>
      <c r="H21" s="9">
        <f>SUM(H13:H20)</f>
        <v>0</v>
      </c>
      <c r="J21"/>
      <c r="K21"/>
      <c r="L21"/>
      <c r="M21" s="3"/>
      <c r="P21" s="3"/>
    </row>
    <row r="22" spans="1:16" ht="15.75" customHeight="1">
      <c r="A22" s="4"/>
      <c r="B22" s="7"/>
      <c r="C22" s="7" t="s">
        <v>1</v>
      </c>
      <c r="D22" s="7"/>
      <c r="E22" s="9"/>
      <c r="F22" s="10" t="e">
        <f>F21*4/(F21*4+G21*4+H21*9)</f>
        <v>#DIV/0!</v>
      </c>
      <c r="G22" s="10" t="e">
        <f>G21*4/(G21*4+F21*4+H21*9)</f>
        <v>#DIV/0!</v>
      </c>
      <c r="H22" s="10" t="e">
        <f>H21*9/(F21*4+G21*4+H21*9)</f>
        <v>#DIV/0!</v>
      </c>
      <c r="J22"/>
      <c r="K22"/>
      <c r="L22"/>
      <c r="M22" s="3"/>
      <c r="P22" s="3"/>
    </row>
    <row r="23" spans="1:16" ht="15.75" customHeight="1">
      <c r="A23" s="4"/>
      <c r="B23" s="7"/>
      <c r="C23" s="7"/>
      <c r="D23" s="7"/>
      <c r="E23" s="9"/>
      <c r="F23" s="13"/>
      <c r="G23" s="13"/>
      <c r="H23" s="13"/>
      <c r="J23"/>
      <c r="K23"/>
      <c r="L23"/>
      <c r="M23" s="3"/>
      <c r="P23" s="3"/>
    </row>
    <row r="24" spans="1:16" ht="15.75" customHeight="1">
      <c r="A24" s="4" t="s">
        <v>144</v>
      </c>
      <c r="B24" s="7">
        <v>1</v>
      </c>
      <c r="C24" s="18">
        <v>0</v>
      </c>
      <c r="D24" s="18" t="str">
        <f aca="true" t="shared" si="10" ref="D24:D31">INDEX(Tabel,$B24+1,3)</f>
        <v>-</v>
      </c>
      <c r="E24" s="20">
        <f aca="true" t="shared" si="11" ref="E24:E31">($C24/INDEX(Tabel,$B24+1,2))*(INDEX(Tabel,$B24+1,4))</f>
        <v>0</v>
      </c>
      <c r="F24" s="20">
        <f aca="true" t="shared" si="12" ref="F24:F31">($C24/INDEX(Tabel,$B24+1,2))*(INDEX(Tabel,$B24+1,5))</f>
        <v>0</v>
      </c>
      <c r="G24" s="20">
        <f aca="true" t="shared" si="13" ref="G24:G31">($C24/INDEX(Tabel,$B24+1,2))*(INDEX(Tabel,$B24+1,6))</f>
        <v>0</v>
      </c>
      <c r="H24" s="20">
        <f aca="true" t="shared" si="14" ref="H24:H31">($C24/INDEX(Tabel,$B24+1,2))*(INDEX(Tabel,$B24+1,7))</f>
        <v>0</v>
      </c>
      <c r="J24"/>
      <c r="K24"/>
      <c r="L24"/>
      <c r="M24" s="3"/>
      <c r="P24" s="3"/>
    </row>
    <row r="25" spans="1:13" ht="15.75" customHeight="1">
      <c r="A25" s="4"/>
      <c r="B25" s="7">
        <v>1</v>
      </c>
      <c r="C25" s="18">
        <v>0</v>
      </c>
      <c r="D25" s="18" t="str">
        <f t="shared" si="10"/>
        <v>-</v>
      </c>
      <c r="E25" s="20">
        <f t="shared" si="11"/>
        <v>0</v>
      </c>
      <c r="F25" s="20">
        <f t="shared" si="12"/>
        <v>0</v>
      </c>
      <c r="G25" s="20">
        <f t="shared" si="13"/>
        <v>0</v>
      </c>
      <c r="H25" s="20">
        <f t="shared" si="14"/>
        <v>0</v>
      </c>
      <c r="J25"/>
      <c r="K25"/>
      <c r="L25"/>
      <c r="M25" s="3"/>
    </row>
    <row r="26" spans="1:13" ht="15.75" customHeight="1">
      <c r="A26" s="4"/>
      <c r="B26" s="7">
        <v>1</v>
      </c>
      <c r="C26" s="18">
        <v>0</v>
      </c>
      <c r="D26" s="18" t="str">
        <f t="shared" si="10"/>
        <v>-</v>
      </c>
      <c r="E26" s="20">
        <f t="shared" si="11"/>
        <v>0</v>
      </c>
      <c r="F26" s="20">
        <f t="shared" si="12"/>
        <v>0</v>
      </c>
      <c r="G26" s="20">
        <f t="shared" si="13"/>
        <v>0</v>
      </c>
      <c r="H26" s="20">
        <f t="shared" si="14"/>
        <v>0</v>
      </c>
      <c r="J26"/>
      <c r="K26"/>
      <c r="L26"/>
      <c r="M26" s="3"/>
    </row>
    <row r="27" spans="1:12" ht="15.75" customHeight="1">
      <c r="A27" s="4"/>
      <c r="B27" s="7">
        <v>1</v>
      </c>
      <c r="C27" s="18">
        <v>0</v>
      </c>
      <c r="D27" s="18" t="str">
        <f t="shared" si="10"/>
        <v>-</v>
      </c>
      <c r="E27" s="20">
        <f t="shared" si="11"/>
        <v>0</v>
      </c>
      <c r="F27" s="20">
        <f t="shared" si="12"/>
        <v>0</v>
      </c>
      <c r="G27" s="20">
        <f t="shared" si="13"/>
        <v>0</v>
      </c>
      <c r="H27" s="20">
        <f t="shared" si="14"/>
        <v>0</v>
      </c>
      <c r="J27"/>
      <c r="K27"/>
      <c r="L27"/>
    </row>
    <row r="28" spans="1:12" ht="15.75" customHeight="1">
      <c r="A28" s="4"/>
      <c r="B28" s="7">
        <v>1</v>
      </c>
      <c r="C28" s="18">
        <v>0</v>
      </c>
      <c r="D28" s="18" t="str">
        <f t="shared" si="10"/>
        <v>-</v>
      </c>
      <c r="E28" s="20">
        <f t="shared" si="11"/>
        <v>0</v>
      </c>
      <c r="F28" s="20">
        <f t="shared" si="12"/>
        <v>0</v>
      </c>
      <c r="G28" s="20">
        <f t="shared" si="13"/>
        <v>0</v>
      </c>
      <c r="H28" s="20">
        <f t="shared" si="14"/>
        <v>0</v>
      </c>
      <c r="J28"/>
      <c r="K28"/>
      <c r="L28"/>
    </row>
    <row r="29" spans="1:12" ht="15.75" customHeight="1">
      <c r="A29" s="4"/>
      <c r="B29" s="7">
        <v>1</v>
      </c>
      <c r="C29" s="18">
        <v>0</v>
      </c>
      <c r="D29" s="19" t="str">
        <f t="shared" si="10"/>
        <v>-</v>
      </c>
      <c r="E29" s="20">
        <f t="shared" si="11"/>
        <v>0</v>
      </c>
      <c r="F29" s="20">
        <f t="shared" si="12"/>
        <v>0</v>
      </c>
      <c r="G29" s="20">
        <f t="shared" si="13"/>
        <v>0</v>
      </c>
      <c r="H29" s="20">
        <f t="shared" si="14"/>
        <v>0</v>
      </c>
      <c r="J29"/>
      <c r="K29"/>
      <c r="L29"/>
    </row>
    <row r="30" spans="1:12" ht="15.75" customHeight="1">
      <c r="A30" s="4"/>
      <c r="B30" s="7">
        <v>1</v>
      </c>
      <c r="C30" s="18">
        <v>0</v>
      </c>
      <c r="D30" s="19" t="str">
        <f t="shared" si="10"/>
        <v>-</v>
      </c>
      <c r="E30" s="20">
        <f t="shared" si="11"/>
        <v>0</v>
      </c>
      <c r="F30" s="20">
        <f t="shared" si="12"/>
        <v>0</v>
      </c>
      <c r="G30" s="20">
        <f t="shared" si="13"/>
        <v>0</v>
      </c>
      <c r="H30" s="20">
        <f t="shared" si="14"/>
        <v>0</v>
      </c>
      <c r="J30"/>
      <c r="K30"/>
      <c r="L30"/>
    </row>
    <row r="31" spans="1:12" ht="15.75" customHeight="1">
      <c r="A31" s="4"/>
      <c r="B31" s="7">
        <v>1</v>
      </c>
      <c r="C31" s="18">
        <v>0</v>
      </c>
      <c r="D31" s="19" t="str">
        <f t="shared" si="10"/>
        <v>-</v>
      </c>
      <c r="E31" s="20">
        <f t="shared" si="11"/>
        <v>0</v>
      </c>
      <c r="F31" s="20">
        <f t="shared" si="12"/>
        <v>0</v>
      </c>
      <c r="G31" s="20">
        <f t="shared" si="13"/>
        <v>0</v>
      </c>
      <c r="H31" s="20">
        <f t="shared" si="14"/>
        <v>0</v>
      </c>
      <c r="J31"/>
      <c r="K31"/>
      <c r="L31"/>
    </row>
    <row r="32" spans="1:12" ht="15.75" customHeight="1">
      <c r="A32" s="4"/>
      <c r="B32" s="7"/>
      <c r="C32" s="7" t="s">
        <v>0</v>
      </c>
      <c r="D32" s="7"/>
      <c r="E32" s="9">
        <f>SUM(E24:E31)</f>
        <v>0</v>
      </c>
      <c r="F32" s="9">
        <f>SUM(F24:F31)</f>
        <v>0</v>
      </c>
      <c r="G32" s="9">
        <f>SUM(G24:G31)</f>
        <v>0</v>
      </c>
      <c r="H32" s="9">
        <f>SUM(H24:H31)</f>
        <v>0</v>
      </c>
      <c r="J32"/>
      <c r="K32"/>
      <c r="L32"/>
    </row>
    <row r="33" spans="1:12" ht="15.75" customHeight="1">
      <c r="A33" s="4"/>
      <c r="B33" s="7"/>
      <c r="C33" s="7" t="s">
        <v>1</v>
      </c>
      <c r="D33" s="7"/>
      <c r="E33" s="14"/>
      <c r="F33" s="10" t="e">
        <f>F32*4/(F32*4+G32*4+H32*9)</f>
        <v>#DIV/0!</v>
      </c>
      <c r="G33" s="10" t="e">
        <f>G32*4/(G32*4+F32*4+H32*9)</f>
        <v>#DIV/0!</v>
      </c>
      <c r="H33" s="10" t="e">
        <f>H32*9/(F32*4+G32*4+H32*9)</f>
        <v>#DIV/0!</v>
      </c>
      <c r="J33"/>
      <c r="K33"/>
      <c r="L33"/>
    </row>
    <row r="34" spans="1:12" ht="15.75" customHeight="1">
      <c r="A34" s="4"/>
      <c r="B34" s="7"/>
      <c r="C34" s="7"/>
      <c r="D34" s="7"/>
      <c r="E34" s="9"/>
      <c r="F34" s="13"/>
      <c r="G34" s="13"/>
      <c r="H34" s="13"/>
      <c r="J34"/>
      <c r="K34"/>
      <c r="L34"/>
    </row>
    <row r="35" spans="1:12" ht="15.75" customHeight="1">
      <c r="A35" s="48" t="s">
        <v>146</v>
      </c>
      <c r="B35" s="7">
        <v>1</v>
      </c>
      <c r="C35" s="18">
        <v>0</v>
      </c>
      <c r="D35" s="18" t="str">
        <f aca="true" t="shared" si="15" ref="D35:D42">INDEX(Tabel,$B35+1,3)</f>
        <v>-</v>
      </c>
      <c r="E35" s="20">
        <f aca="true" t="shared" si="16" ref="E35:E42">($C35/INDEX(Tabel,$B35+1,2))*(INDEX(Tabel,$B35+1,4))</f>
        <v>0</v>
      </c>
      <c r="F35" s="20">
        <f aca="true" t="shared" si="17" ref="F35:F42">($C35/INDEX(Tabel,$B35+1,2))*(INDEX(Tabel,$B35+1,5))</f>
        <v>0</v>
      </c>
      <c r="G35" s="20">
        <f aca="true" t="shared" si="18" ref="G35:G42">($C35/INDEX(Tabel,$B35+1,2))*(INDEX(Tabel,$B35+1,6))</f>
        <v>0</v>
      </c>
      <c r="H35" s="20">
        <f aca="true" t="shared" si="19" ref="H35:H42">($C35/INDEX(Tabel,$B35+1,2))*(INDEX(Tabel,$B35+1,7))</f>
        <v>0</v>
      </c>
      <c r="J35"/>
      <c r="K35"/>
      <c r="L35"/>
    </row>
    <row r="36" spans="1:12" ht="15.75" customHeight="1">
      <c r="A36" s="4"/>
      <c r="B36" s="7">
        <v>1</v>
      </c>
      <c r="C36" s="18">
        <v>0</v>
      </c>
      <c r="D36" s="18" t="str">
        <f t="shared" si="15"/>
        <v>-</v>
      </c>
      <c r="E36" s="20">
        <f t="shared" si="16"/>
        <v>0</v>
      </c>
      <c r="F36" s="20">
        <f t="shared" si="17"/>
        <v>0</v>
      </c>
      <c r="G36" s="20">
        <f t="shared" si="18"/>
        <v>0</v>
      </c>
      <c r="H36" s="20">
        <f t="shared" si="19"/>
        <v>0</v>
      </c>
      <c r="J36"/>
      <c r="K36"/>
      <c r="L36"/>
    </row>
    <row r="37" spans="1:12" ht="15.75" customHeight="1">
      <c r="A37" s="4"/>
      <c r="B37" s="7">
        <v>1</v>
      </c>
      <c r="C37" s="18">
        <v>0</v>
      </c>
      <c r="D37" s="18" t="str">
        <f t="shared" si="15"/>
        <v>-</v>
      </c>
      <c r="E37" s="20">
        <f t="shared" si="16"/>
        <v>0</v>
      </c>
      <c r="F37" s="20">
        <f t="shared" si="17"/>
        <v>0</v>
      </c>
      <c r="G37" s="20">
        <f t="shared" si="18"/>
        <v>0</v>
      </c>
      <c r="H37" s="20">
        <f t="shared" si="19"/>
        <v>0</v>
      </c>
      <c r="J37"/>
      <c r="K37"/>
      <c r="L37"/>
    </row>
    <row r="38" spans="1:12" ht="15.75" customHeight="1">
      <c r="A38" s="4"/>
      <c r="B38" s="7">
        <v>1</v>
      </c>
      <c r="C38" s="18">
        <v>0</v>
      </c>
      <c r="D38" s="18" t="str">
        <f t="shared" si="15"/>
        <v>-</v>
      </c>
      <c r="E38" s="20">
        <f t="shared" si="16"/>
        <v>0</v>
      </c>
      <c r="F38" s="20">
        <f t="shared" si="17"/>
        <v>0</v>
      </c>
      <c r="G38" s="20">
        <f t="shared" si="18"/>
        <v>0</v>
      </c>
      <c r="H38" s="20">
        <f t="shared" si="19"/>
        <v>0</v>
      </c>
      <c r="J38"/>
      <c r="K38"/>
      <c r="L38"/>
    </row>
    <row r="39" spans="1:12" ht="15.75" customHeight="1">
      <c r="A39" s="4"/>
      <c r="B39" s="7">
        <v>1</v>
      </c>
      <c r="C39" s="18">
        <v>0</v>
      </c>
      <c r="D39" s="18" t="str">
        <f t="shared" si="15"/>
        <v>-</v>
      </c>
      <c r="E39" s="20">
        <f t="shared" si="16"/>
        <v>0</v>
      </c>
      <c r="F39" s="20">
        <f t="shared" si="17"/>
        <v>0</v>
      </c>
      <c r="G39" s="20">
        <f t="shared" si="18"/>
        <v>0</v>
      </c>
      <c r="H39" s="20">
        <f t="shared" si="19"/>
        <v>0</v>
      </c>
      <c r="J39"/>
      <c r="K39"/>
      <c r="L39"/>
    </row>
    <row r="40" spans="1:12" ht="15.75" customHeight="1">
      <c r="A40" s="4"/>
      <c r="B40" s="7">
        <v>1</v>
      </c>
      <c r="C40" s="18">
        <v>0</v>
      </c>
      <c r="D40" s="19" t="str">
        <f t="shared" si="15"/>
        <v>-</v>
      </c>
      <c r="E40" s="20">
        <f t="shared" si="16"/>
        <v>0</v>
      </c>
      <c r="F40" s="20">
        <f t="shared" si="17"/>
        <v>0</v>
      </c>
      <c r="G40" s="20">
        <f t="shared" si="18"/>
        <v>0</v>
      </c>
      <c r="H40" s="20">
        <f t="shared" si="19"/>
        <v>0</v>
      </c>
      <c r="J40"/>
      <c r="K40"/>
      <c r="L40"/>
    </row>
    <row r="41" spans="1:12" ht="15.75" customHeight="1">
      <c r="A41" s="4"/>
      <c r="B41" s="7">
        <v>1</v>
      </c>
      <c r="C41" s="18">
        <v>0</v>
      </c>
      <c r="D41" s="19" t="str">
        <f t="shared" si="15"/>
        <v>-</v>
      </c>
      <c r="E41" s="20">
        <f t="shared" si="16"/>
        <v>0</v>
      </c>
      <c r="F41" s="20">
        <f t="shared" si="17"/>
        <v>0</v>
      </c>
      <c r="G41" s="20">
        <f t="shared" si="18"/>
        <v>0</v>
      </c>
      <c r="H41" s="20">
        <f t="shared" si="19"/>
        <v>0</v>
      </c>
      <c r="J41"/>
      <c r="K41"/>
      <c r="L41"/>
    </row>
    <row r="42" spans="1:12" ht="15.75" customHeight="1">
      <c r="A42" s="4"/>
      <c r="B42" s="7">
        <v>1</v>
      </c>
      <c r="C42" s="18">
        <v>0</v>
      </c>
      <c r="D42" s="19" t="str">
        <f t="shared" si="15"/>
        <v>-</v>
      </c>
      <c r="E42" s="20">
        <f t="shared" si="16"/>
        <v>0</v>
      </c>
      <c r="F42" s="20">
        <f t="shared" si="17"/>
        <v>0</v>
      </c>
      <c r="G42" s="20">
        <f t="shared" si="18"/>
        <v>0</v>
      </c>
      <c r="H42" s="20">
        <f t="shared" si="19"/>
        <v>0</v>
      </c>
      <c r="J42"/>
      <c r="K42"/>
      <c r="L42"/>
    </row>
    <row r="43" spans="1:12" ht="15.75" customHeight="1">
      <c r="A43" s="7"/>
      <c r="B43" s="7"/>
      <c r="C43" s="7" t="s">
        <v>0</v>
      </c>
      <c r="D43" s="7"/>
      <c r="E43" s="9">
        <f>SUM(E35:E42)</f>
        <v>0</v>
      </c>
      <c r="F43" s="9">
        <f>SUM(F35:F42)</f>
        <v>0</v>
      </c>
      <c r="G43" s="9">
        <f>SUM(G35:G42)</f>
        <v>0</v>
      </c>
      <c r="H43" s="9">
        <f>SUM(H35:H42)</f>
        <v>0</v>
      </c>
      <c r="J43"/>
      <c r="K43"/>
      <c r="L43"/>
    </row>
    <row r="44" spans="1:12" ht="15.75" customHeight="1">
      <c r="A44" s="7"/>
      <c r="B44" s="7"/>
      <c r="C44" s="7" t="s">
        <v>1</v>
      </c>
      <c r="D44" s="7"/>
      <c r="E44" s="14"/>
      <c r="F44" s="10" t="e">
        <f>F43*4/(F43*4+G43*4+H43*9)</f>
        <v>#DIV/0!</v>
      </c>
      <c r="G44" s="10" t="e">
        <f>G43*4/(G43*4+F43*4+H43*9)</f>
        <v>#DIV/0!</v>
      </c>
      <c r="H44" s="10" t="e">
        <f>H43*9/(F43*4+G43*4+H43*9)</f>
        <v>#DIV/0!</v>
      </c>
      <c r="J44"/>
      <c r="K44"/>
      <c r="L44"/>
    </row>
    <row r="45" spans="1:12" ht="15.75" customHeight="1">
      <c r="A45" s="7"/>
      <c r="B45" s="7"/>
      <c r="C45" s="7" t="s">
        <v>136</v>
      </c>
      <c r="D45" s="7"/>
      <c r="E45" s="14"/>
      <c r="F45" s="10"/>
      <c r="G45" s="10"/>
      <c r="H45" s="10"/>
      <c r="J45"/>
      <c r="K45"/>
      <c r="L45"/>
    </row>
    <row r="46" spans="1:12" ht="15.75" customHeight="1">
      <c r="A46" s="4" t="s">
        <v>147</v>
      </c>
      <c r="B46" s="7">
        <v>1</v>
      </c>
      <c r="C46" s="18">
        <v>0</v>
      </c>
      <c r="D46" s="18" t="str">
        <f>INDEX(Tabel,$B46+1,3)</f>
        <v>-</v>
      </c>
      <c r="E46" s="20">
        <f>($C46/INDEX(Tabel,$B46+1,2))*(INDEX(Tabel,$B46+1,4))</f>
        <v>0</v>
      </c>
      <c r="F46" s="20">
        <f>($C46/INDEX(Tabel,$B46+1,2))*(INDEX(Tabel,$B46+1,5))</f>
        <v>0</v>
      </c>
      <c r="G46" s="20">
        <f>($C46/INDEX(Tabel,$B46+1,2))*(INDEX(Tabel,$B46+1,6))</f>
        <v>0</v>
      </c>
      <c r="H46" s="20">
        <f>($C46/INDEX(Tabel,$B46+1,2))*(INDEX(Tabel,$B46+1,7))</f>
        <v>0</v>
      </c>
      <c r="J46"/>
      <c r="K46"/>
      <c r="L46"/>
    </row>
    <row r="47" spans="1:12" ht="15.75" customHeight="1">
      <c r="A47" s="4"/>
      <c r="B47" s="7">
        <v>1</v>
      </c>
      <c r="C47" s="18">
        <v>0</v>
      </c>
      <c r="D47" s="18" t="str">
        <f>INDEX(Tabel,$B47+1,3)</f>
        <v>-</v>
      </c>
      <c r="E47" s="20">
        <f>($C47/INDEX(Tabel,$B47+1,2))*(INDEX(Tabel,$B47+1,4))</f>
        <v>0</v>
      </c>
      <c r="F47" s="20">
        <f>($C47/INDEX(Tabel,$B47+1,2))*(INDEX(Tabel,$B47+1,5))</f>
        <v>0</v>
      </c>
      <c r="G47" s="20">
        <f>($C47/INDEX(Tabel,$B47+1,2))*(INDEX(Tabel,$B47+1,6))</f>
        <v>0</v>
      </c>
      <c r="H47" s="20">
        <f>($C47/INDEX(Tabel,$B47+1,2))*(INDEX(Tabel,$B47+1,7))</f>
        <v>0</v>
      </c>
      <c r="J47"/>
      <c r="K47"/>
      <c r="L47"/>
    </row>
    <row r="48" spans="1:12" ht="15.75" customHeight="1">
      <c r="A48" s="4"/>
      <c r="B48" s="7">
        <v>1</v>
      </c>
      <c r="C48" s="18">
        <v>0</v>
      </c>
      <c r="D48" s="18" t="str">
        <f>INDEX(Tabel,$B48+1,3)</f>
        <v>-</v>
      </c>
      <c r="E48" s="20">
        <f>($C48/INDEX(Tabel,$B48+1,2))*(INDEX(Tabel,$B48+1,4))</f>
        <v>0</v>
      </c>
      <c r="F48" s="20">
        <f>($C48/INDEX(Tabel,$B48+1,2))*(INDEX(Tabel,$B48+1,5))</f>
        <v>0</v>
      </c>
      <c r="G48" s="20">
        <f>($C48/INDEX(Tabel,$B48+1,2))*(INDEX(Tabel,$B48+1,6))</f>
        <v>0</v>
      </c>
      <c r="H48" s="20">
        <f>($C48/INDEX(Tabel,$B48+1,2))*(INDEX(Tabel,$B48+1,7))</f>
        <v>0</v>
      </c>
      <c r="J48"/>
      <c r="K48"/>
      <c r="L48"/>
    </row>
    <row r="49" spans="1:12" ht="15.75" customHeight="1">
      <c r="A49" s="4"/>
      <c r="B49" s="7">
        <v>1</v>
      </c>
      <c r="C49" s="18">
        <v>0</v>
      </c>
      <c r="D49" s="18" t="str">
        <f>INDEX(Tabel,$B49+1,3)</f>
        <v>-</v>
      </c>
      <c r="E49" s="20">
        <f>($C49/INDEX(Tabel,$B49+1,2))*(INDEX(Tabel,$B49+1,4))</f>
        <v>0</v>
      </c>
      <c r="F49" s="20">
        <f>($C49/INDEX(Tabel,$B49+1,2))*(INDEX(Tabel,$B49+1,5))</f>
        <v>0</v>
      </c>
      <c r="G49" s="20">
        <f>($C49/INDEX(Tabel,$B49+1,2))*(INDEX(Tabel,$B49+1,6))</f>
        <v>0</v>
      </c>
      <c r="H49" s="20">
        <f>($C49/INDEX(Tabel,$B49+1,2))*(INDEX(Tabel,$B49+1,7))</f>
        <v>0</v>
      </c>
      <c r="J49"/>
      <c r="K49"/>
      <c r="L49"/>
    </row>
    <row r="50" spans="1:12" ht="15.75" customHeight="1">
      <c r="A50" s="4"/>
      <c r="B50" s="7">
        <v>1</v>
      </c>
      <c r="C50" s="18">
        <v>0</v>
      </c>
      <c r="D50" s="18" t="str">
        <f>INDEX(Tabel,$B50+1,3)</f>
        <v>-</v>
      </c>
      <c r="E50" s="20">
        <f>($C50/INDEX(Tabel,$B50+1,2))*(INDEX(Tabel,$B50+1,4))</f>
        <v>0</v>
      </c>
      <c r="F50" s="20">
        <f>($C50/INDEX(Tabel,$B50+1,2))*(INDEX(Tabel,$B50+1,5))</f>
        <v>0</v>
      </c>
      <c r="G50" s="20">
        <f>($C50/INDEX(Tabel,$B50+1,2))*(INDEX(Tabel,$B50+1,6))</f>
        <v>0</v>
      </c>
      <c r="H50" s="20">
        <f>($C50/INDEX(Tabel,$B50+1,2))*(INDEX(Tabel,$B50+1,7))</f>
        <v>0</v>
      </c>
      <c r="J50"/>
      <c r="K50"/>
      <c r="L50"/>
    </row>
    <row r="51" spans="1:12" ht="15.75" customHeight="1">
      <c r="A51" s="4"/>
      <c r="B51" s="7"/>
      <c r="C51" s="7" t="s">
        <v>0</v>
      </c>
      <c r="D51" s="7"/>
      <c r="E51" s="9">
        <f>SUM(E46:E50)</f>
        <v>0</v>
      </c>
      <c r="F51" s="9">
        <f>SUM(F46:F50)</f>
        <v>0</v>
      </c>
      <c r="G51" s="9">
        <f>SUM(G46:G50)</f>
        <v>0</v>
      </c>
      <c r="H51" s="9">
        <f>SUM(H46:H50)</f>
        <v>0</v>
      </c>
      <c r="J51"/>
      <c r="K51"/>
      <c r="L51"/>
    </row>
    <row r="52" spans="1:12" ht="15.75" customHeight="1">
      <c r="A52" s="4"/>
      <c r="B52" s="7"/>
      <c r="C52" s="7" t="s">
        <v>1</v>
      </c>
      <c r="D52" s="7"/>
      <c r="E52" s="9"/>
      <c r="F52" s="10" t="e">
        <f>F51*4/(F51*4+G51*4+H51*9)</f>
        <v>#DIV/0!</v>
      </c>
      <c r="G52" s="10" t="e">
        <f>G51*4/(G51*4+F51*4+H51*9)</f>
        <v>#DIV/0!</v>
      </c>
      <c r="H52" s="10" t="e">
        <f>H51*9/(F51*4+G51*4+H51*9)</f>
        <v>#DIV/0!</v>
      </c>
      <c r="J52"/>
      <c r="K52"/>
      <c r="L52"/>
    </row>
    <row r="53" spans="1:12" ht="15.75" customHeight="1">
      <c r="A53" s="4"/>
      <c r="B53" s="7"/>
      <c r="C53" s="7"/>
      <c r="D53" s="7"/>
      <c r="E53" s="9"/>
      <c r="F53" s="9"/>
      <c r="G53" s="9"/>
      <c r="H53" s="9"/>
      <c r="J53"/>
      <c r="K53"/>
      <c r="L53"/>
    </row>
    <row r="54" spans="1:12" ht="15.75" customHeight="1">
      <c r="A54" s="4"/>
      <c r="B54" s="7">
        <v>1</v>
      </c>
      <c r="C54" s="18">
        <v>30</v>
      </c>
      <c r="D54" s="18" t="str">
        <f>INDEX(Tabel,$B54+1,3)</f>
        <v>-</v>
      </c>
      <c r="E54" s="20">
        <f>($C54/INDEX(Tabel,$B54+1,2))*(INDEX(Tabel,$B54+1,4))</f>
        <v>0</v>
      </c>
      <c r="F54" s="20">
        <f>($C54/INDEX(Tabel,$B54+1,2))*(INDEX(Tabel,$B54+1,5))</f>
        <v>0</v>
      </c>
      <c r="G54" s="20">
        <f>($C54/INDEX(Tabel,$B54+1,2))*(INDEX(Tabel,$B54+1,6))</f>
        <v>0</v>
      </c>
      <c r="H54" s="20">
        <f>($C54/INDEX(Tabel,$B54+1,2))*(INDEX(Tabel,$B54+1,7))</f>
        <v>0</v>
      </c>
      <c r="J54"/>
      <c r="K54"/>
      <c r="L54"/>
    </row>
    <row r="55" spans="1:12" ht="15.75" customHeight="1">
      <c r="A55" s="4"/>
      <c r="B55" s="7">
        <v>1</v>
      </c>
      <c r="C55" s="18">
        <v>0</v>
      </c>
      <c r="D55" s="18" t="str">
        <f>INDEX(Tabel,$B55+1,3)</f>
        <v>-</v>
      </c>
      <c r="E55" s="20">
        <f>($C55/INDEX(Tabel,$B55+1,2))*(INDEX(Tabel,$B55+1,4))</f>
        <v>0</v>
      </c>
      <c r="F55" s="20">
        <f>($C55/INDEX(Tabel,$B55+1,2))*(INDEX(Tabel,$B55+1,5))</f>
        <v>0</v>
      </c>
      <c r="G55" s="20">
        <f>($C55/INDEX(Tabel,$B55+1,2))*(INDEX(Tabel,$B55+1,6))</f>
        <v>0</v>
      </c>
      <c r="H55" s="20">
        <f>($C55/INDEX(Tabel,$B55+1,2))*(INDEX(Tabel,$B55+1,7))</f>
        <v>0</v>
      </c>
      <c r="J55"/>
      <c r="K55"/>
      <c r="L55"/>
    </row>
    <row r="56" spans="1:12" ht="15.75" customHeight="1">
      <c r="A56" s="4"/>
      <c r="B56" s="7">
        <v>1</v>
      </c>
      <c r="C56" s="18">
        <v>0</v>
      </c>
      <c r="D56" s="18" t="str">
        <f>INDEX(Tabel,$B56+1,3)</f>
        <v>-</v>
      </c>
      <c r="E56" s="20">
        <f>($C56/INDEX(Tabel,$B56+1,2))*(INDEX(Tabel,$B56+1,4))</f>
        <v>0</v>
      </c>
      <c r="F56" s="20">
        <f>($C56/INDEX(Tabel,$B56+1,2))*(INDEX(Tabel,$B56+1,5))</f>
        <v>0</v>
      </c>
      <c r="G56" s="20">
        <f>($C56/INDEX(Tabel,$B56+1,2))*(INDEX(Tabel,$B56+1,6))</f>
        <v>0</v>
      </c>
      <c r="H56" s="20">
        <f>($C56/INDEX(Tabel,$B56+1,2))*(INDEX(Tabel,$B56+1,7))</f>
        <v>0</v>
      </c>
      <c r="J56"/>
      <c r="K56"/>
      <c r="L56"/>
    </row>
    <row r="57" spans="1:12" ht="15.75" customHeight="1">
      <c r="A57" s="4"/>
      <c r="B57" s="7">
        <v>1</v>
      </c>
      <c r="C57" s="18">
        <v>0</v>
      </c>
      <c r="D57" s="18" t="str">
        <f>INDEX(Tabel,$B57+1,3)</f>
        <v>-</v>
      </c>
      <c r="E57" s="20">
        <f>($C57/INDEX(Tabel,$B57+1,2))*(INDEX(Tabel,$B57+1,4))</f>
        <v>0</v>
      </c>
      <c r="F57" s="20">
        <f>($C57/INDEX(Tabel,$B57+1,2))*(INDEX(Tabel,$B57+1,5))</f>
        <v>0</v>
      </c>
      <c r="G57" s="20">
        <f>($C57/INDEX(Tabel,$B57+1,2))*(INDEX(Tabel,$B57+1,6))</f>
        <v>0</v>
      </c>
      <c r="H57" s="20">
        <f>($C57/INDEX(Tabel,$B57+1,2))*(INDEX(Tabel,$B57+1,7))</f>
        <v>0</v>
      </c>
      <c r="J57"/>
      <c r="K57"/>
      <c r="L57"/>
    </row>
    <row r="58" spans="1:12" ht="15.75" customHeight="1">
      <c r="A58" s="4"/>
      <c r="B58" s="7">
        <v>1</v>
      </c>
      <c r="C58" s="18">
        <v>0</v>
      </c>
      <c r="D58" s="18" t="str">
        <f>INDEX(Tabel,$B58+1,3)</f>
        <v>-</v>
      </c>
      <c r="E58" s="20">
        <f>($C58/INDEX(Tabel,$B58+1,2))*(INDEX(Tabel,$B58+1,4))</f>
        <v>0</v>
      </c>
      <c r="F58" s="20">
        <f>($C58/INDEX(Tabel,$B58+1,2))*(INDEX(Tabel,$B58+1,5))</f>
        <v>0</v>
      </c>
      <c r="G58" s="20">
        <f>($C58/INDEX(Tabel,$B58+1,2))*(INDEX(Tabel,$B58+1,6))</f>
        <v>0</v>
      </c>
      <c r="H58" s="20">
        <f>($C58/INDEX(Tabel,$B58+1,2))*(INDEX(Tabel,$B58+1,7))</f>
        <v>0</v>
      </c>
      <c r="J58"/>
      <c r="K58"/>
      <c r="L58"/>
    </row>
    <row r="59" spans="1:12" ht="15.75" customHeight="1">
      <c r="A59" s="4"/>
      <c r="B59" s="7"/>
      <c r="C59" s="7" t="s">
        <v>0</v>
      </c>
      <c r="D59" s="7"/>
      <c r="E59" s="9">
        <f>SUM(E54:E58)</f>
        <v>0</v>
      </c>
      <c r="F59" s="9">
        <f>SUM(F54:F58)</f>
        <v>0</v>
      </c>
      <c r="G59" s="9">
        <f>SUM(G54:G58)</f>
        <v>0</v>
      </c>
      <c r="H59" s="9">
        <f>SUM(H54:H58)</f>
        <v>0</v>
      </c>
      <c r="J59"/>
      <c r="K59"/>
      <c r="L59"/>
    </row>
    <row r="60" spans="1:12" ht="15.75" customHeight="1">
      <c r="A60" s="4"/>
      <c r="B60" s="7"/>
      <c r="C60" s="7" t="s">
        <v>1</v>
      </c>
      <c r="D60" s="7"/>
      <c r="E60" s="9"/>
      <c r="F60" s="10" t="e">
        <f>F59*4/(F59*4+G59*4+H59*9)</f>
        <v>#DIV/0!</v>
      </c>
      <c r="G60" s="10" t="e">
        <f>G59*4/(G59*4+F59*4+H59*9)</f>
        <v>#DIV/0!</v>
      </c>
      <c r="H60" s="10" t="e">
        <f>H59*9/(F59*4+G59*4+H59*9)</f>
        <v>#DIV/0!</v>
      </c>
      <c r="J60"/>
      <c r="K60"/>
      <c r="L60"/>
    </row>
    <row r="61" spans="1:12" ht="15.75" customHeight="1">
      <c r="A61" s="4"/>
      <c r="B61" s="7"/>
      <c r="C61" s="7"/>
      <c r="D61" s="7"/>
      <c r="E61" s="9"/>
      <c r="F61" s="13"/>
      <c r="G61" s="13"/>
      <c r="H61" s="13"/>
      <c r="J61"/>
      <c r="K61"/>
      <c r="L61"/>
    </row>
    <row r="62" spans="1:12" ht="15.75" customHeight="1">
      <c r="A62" s="4"/>
      <c r="B62" s="7">
        <v>1</v>
      </c>
      <c r="C62" s="18">
        <v>0</v>
      </c>
      <c r="D62" s="18" t="s">
        <v>19</v>
      </c>
      <c r="E62" s="20">
        <f aca="true" t="shared" si="20" ref="E62:E69">($C62/INDEX(Tabel,$B62+1,2))*(INDEX(Tabel,$B62+1,4))</f>
        <v>0</v>
      </c>
      <c r="F62" s="20">
        <f>($C62/INDEX(Tabel,$B62+1,2))*(INDEX(Tabel,$B62+1,5))</f>
        <v>0</v>
      </c>
      <c r="G62" s="20">
        <f aca="true" t="shared" si="21" ref="G62:G69">($C62/INDEX(Tabel,$B62+1,2))*(INDEX(Tabel,$B62+1,6))</f>
        <v>0</v>
      </c>
      <c r="H62" s="21">
        <f aca="true" t="shared" si="22" ref="H62:H69">($C62/INDEX(Tabel,$B62+1,2))*(INDEX(Tabel,$B62+1,7))</f>
        <v>0</v>
      </c>
      <c r="J62"/>
      <c r="K62"/>
      <c r="L62"/>
    </row>
    <row r="63" spans="1:12" ht="15.75" customHeight="1">
      <c r="A63" s="4"/>
      <c r="B63" s="7">
        <v>1</v>
      </c>
      <c r="C63" s="18">
        <v>0</v>
      </c>
      <c r="D63" s="18" t="s">
        <v>19</v>
      </c>
      <c r="E63" s="20">
        <f t="shared" si="20"/>
        <v>0</v>
      </c>
      <c r="F63" s="20">
        <f aca="true" t="shared" si="23" ref="F63:F69">($C63/INDEX(Tabel,$B63+1,2))*(INDEX(Tabel,$B63+1,5))</f>
        <v>0</v>
      </c>
      <c r="G63" s="20">
        <f t="shared" si="21"/>
        <v>0</v>
      </c>
      <c r="H63" s="21">
        <f t="shared" si="22"/>
        <v>0</v>
      </c>
      <c r="J63"/>
      <c r="K63"/>
      <c r="L63"/>
    </row>
    <row r="64" spans="1:12" ht="15.75" customHeight="1">
      <c r="A64" s="4"/>
      <c r="B64" s="7">
        <v>1</v>
      </c>
      <c r="C64" s="18">
        <v>0</v>
      </c>
      <c r="D64" s="18" t="str">
        <f aca="true" t="shared" si="24" ref="D64:D69">INDEX(Tabel,$B64+1,3)</f>
        <v>-</v>
      </c>
      <c r="E64" s="20">
        <f t="shared" si="20"/>
        <v>0</v>
      </c>
      <c r="F64" s="20">
        <f t="shared" si="23"/>
        <v>0</v>
      </c>
      <c r="G64" s="20">
        <f t="shared" si="21"/>
        <v>0</v>
      </c>
      <c r="H64" s="21">
        <f t="shared" si="22"/>
        <v>0</v>
      </c>
      <c r="J64"/>
      <c r="K64"/>
      <c r="L64"/>
    </row>
    <row r="65" spans="1:12" ht="15.75" customHeight="1">
      <c r="A65" s="7"/>
      <c r="B65" s="7">
        <v>1</v>
      </c>
      <c r="C65" s="18">
        <v>0</v>
      </c>
      <c r="D65" s="18" t="str">
        <f t="shared" si="24"/>
        <v>-</v>
      </c>
      <c r="E65" s="20">
        <f t="shared" si="20"/>
        <v>0</v>
      </c>
      <c r="F65" s="20">
        <f t="shared" si="23"/>
        <v>0</v>
      </c>
      <c r="G65" s="20">
        <f t="shared" si="21"/>
        <v>0</v>
      </c>
      <c r="H65" s="21">
        <f t="shared" si="22"/>
        <v>0</v>
      </c>
      <c r="J65"/>
      <c r="K65"/>
      <c r="L65"/>
    </row>
    <row r="66" spans="1:12" ht="15.75" customHeight="1">
      <c r="A66" s="4"/>
      <c r="B66" s="7">
        <v>1</v>
      </c>
      <c r="C66" s="18">
        <v>0</v>
      </c>
      <c r="D66" s="18" t="str">
        <f t="shared" si="24"/>
        <v>-</v>
      </c>
      <c r="E66" s="20">
        <f t="shared" si="20"/>
        <v>0</v>
      </c>
      <c r="F66" s="20">
        <f t="shared" si="23"/>
        <v>0</v>
      </c>
      <c r="G66" s="20">
        <f t="shared" si="21"/>
        <v>0</v>
      </c>
      <c r="H66" s="21">
        <f t="shared" si="22"/>
        <v>0</v>
      </c>
      <c r="J66"/>
      <c r="K66"/>
      <c r="L66"/>
    </row>
    <row r="67" spans="1:12" ht="15.75" customHeight="1">
      <c r="A67" s="4"/>
      <c r="B67" s="7">
        <v>1</v>
      </c>
      <c r="C67" s="18">
        <v>0</v>
      </c>
      <c r="D67" s="18" t="str">
        <f t="shared" si="24"/>
        <v>-</v>
      </c>
      <c r="E67" s="20">
        <f t="shared" si="20"/>
        <v>0</v>
      </c>
      <c r="F67" s="20">
        <f t="shared" si="23"/>
        <v>0</v>
      </c>
      <c r="G67" s="20">
        <f t="shared" si="21"/>
        <v>0</v>
      </c>
      <c r="H67" s="21">
        <f t="shared" si="22"/>
        <v>0</v>
      </c>
      <c r="J67"/>
      <c r="K67"/>
      <c r="L67"/>
    </row>
    <row r="68" spans="1:12" ht="15.75" customHeight="1">
      <c r="A68" s="4"/>
      <c r="B68" s="7">
        <v>1</v>
      </c>
      <c r="C68" s="18">
        <v>0</v>
      </c>
      <c r="D68" s="18" t="str">
        <f t="shared" si="24"/>
        <v>-</v>
      </c>
      <c r="E68" s="20">
        <f t="shared" si="20"/>
        <v>0</v>
      </c>
      <c r="F68" s="20">
        <f t="shared" si="23"/>
        <v>0</v>
      </c>
      <c r="G68" s="20">
        <f t="shared" si="21"/>
        <v>0</v>
      </c>
      <c r="H68" s="21">
        <f t="shared" si="22"/>
        <v>0</v>
      </c>
      <c r="J68"/>
      <c r="K68"/>
      <c r="L68"/>
    </row>
    <row r="69" spans="1:12" ht="15.75" customHeight="1">
      <c r="A69" s="4"/>
      <c r="B69" s="7">
        <v>1</v>
      </c>
      <c r="C69" s="18">
        <v>0</v>
      </c>
      <c r="D69" s="18" t="str">
        <f t="shared" si="24"/>
        <v>-</v>
      </c>
      <c r="E69" s="20">
        <f t="shared" si="20"/>
        <v>0</v>
      </c>
      <c r="F69" s="20">
        <f t="shared" si="23"/>
        <v>0</v>
      </c>
      <c r="G69" s="20">
        <f t="shared" si="21"/>
        <v>0</v>
      </c>
      <c r="H69" s="21">
        <f t="shared" si="22"/>
        <v>0</v>
      </c>
      <c r="J69"/>
      <c r="K69"/>
      <c r="L69"/>
    </row>
    <row r="70" spans="1:12" ht="15.75" customHeight="1">
      <c r="A70" s="4"/>
      <c r="B70" s="7"/>
      <c r="C70" s="7" t="s">
        <v>0</v>
      </c>
      <c r="D70" s="7"/>
      <c r="E70" s="9">
        <f>SUM(E62:E69)</f>
        <v>0</v>
      </c>
      <c r="F70" s="9">
        <f>SUM(F62:F69)</f>
        <v>0</v>
      </c>
      <c r="G70" s="9">
        <f>SUM(G62:G69)</f>
        <v>0</v>
      </c>
      <c r="H70" s="9">
        <f>SUM(H62:H69)</f>
        <v>0</v>
      </c>
      <c r="J70"/>
      <c r="K70"/>
      <c r="L70"/>
    </row>
    <row r="71" spans="1:12" ht="15.75" customHeight="1">
      <c r="A71" s="4"/>
      <c r="B71" s="7"/>
      <c r="C71" s="7" t="s">
        <v>1</v>
      </c>
      <c r="D71" s="7"/>
      <c r="E71" s="9"/>
      <c r="F71" s="10" t="e">
        <f>F70*4/(F70*4+G70*4+H70*9)</f>
        <v>#DIV/0!</v>
      </c>
      <c r="G71" s="10" t="e">
        <f>G70*4/(G70*4+F70*4+H70*9)</f>
        <v>#DIV/0!</v>
      </c>
      <c r="H71" s="16" t="e">
        <f>H70*9/(F70*4+G70*4+H70*9)</f>
        <v>#DIV/0!</v>
      </c>
      <c r="J71"/>
      <c r="K71"/>
      <c r="L71"/>
    </row>
    <row r="72" spans="1:12" ht="15.75" customHeight="1">
      <c r="A72" s="4"/>
      <c r="B72" s="7"/>
      <c r="C72" s="7"/>
      <c r="D72" s="7"/>
      <c r="E72" s="15"/>
      <c r="F72" s="13"/>
      <c r="G72" s="17"/>
      <c r="H72" s="17"/>
      <c r="J72"/>
      <c r="K72"/>
      <c r="L72"/>
    </row>
    <row r="73" spans="1:12" ht="15.75" customHeight="1">
      <c r="A73" s="4"/>
      <c r="B73" s="7">
        <v>1</v>
      </c>
      <c r="C73" s="18">
        <v>0</v>
      </c>
      <c r="D73" s="18" t="str">
        <f aca="true" t="shared" si="25" ref="D73:D80">INDEX(Tabel,$B73+1,3)</f>
        <v>-</v>
      </c>
      <c r="E73" s="20">
        <f aca="true" t="shared" si="26" ref="E73:E80">($C73/INDEX(Tabel,$B73+1,2))*(INDEX(Tabel,$B73+1,4))</f>
        <v>0</v>
      </c>
      <c r="F73" s="20">
        <f aca="true" t="shared" si="27" ref="F73:F80">($C73/INDEX(Tabel,$B73+1,2))*(INDEX(Tabel,$B73+1,5))</f>
        <v>0</v>
      </c>
      <c r="G73" s="20">
        <f aca="true" t="shared" si="28" ref="G73:G80">($C73/INDEX(Tabel,$B73+1,2))*(INDEX(Tabel,$B73+1,6))</f>
        <v>0</v>
      </c>
      <c r="H73" s="21">
        <f aca="true" t="shared" si="29" ref="H73:H80">($C73/INDEX(Tabel,$B73+1,2))*(INDEX(Tabel,$B73+1,7))</f>
        <v>0</v>
      </c>
      <c r="J73"/>
      <c r="K73"/>
      <c r="L73"/>
    </row>
    <row r="74" spans="1:12" ht="15.75" customHeight="1">
      <c r="A74" s="4"/>
      <c r="B74" s="7">
        <v>1</v>
      </c>
      <c r="C74" s="18">
        <v>0</v>
      </c>
      <c r="D74" s="18" t="str">
        <f t="shared" si="25"/>
        <v>-</v>
      </c>
      <c r="E74" s="20">
        <f t="shared" si="26"/>
        <v>0</v>
      </c>
      <c r="F74" s="20">
        <f t="shared" si="27"/>
        <v>0</v>
      </c>
      <c r="G74" s="20">
        <f t="shared" si="28"/>
        <v>0</v>
      </c>
      <c r="H74" s="21">
        <f t="shared" si="29"/>
        <v>0</v>
      </c>
      <c r="J74"/>
      <c r="K74"/>
      <c r="L74"/>
    </row>
    <row r="75" spans="1:12" ht="15.75" customHeight="1">
      <c r="A75" s="4"/>
      <c r="B75" s="7">
        <v>1</v>
      </c>
      <c r="C75" s="18">
        <v>0</v>
      </c>
      <c r="D75" s="18" t="str">
        <f t="shared" si="25"/>
        <v>-</v>
      </c>
      <c r="E75" s="20">
        <f t="shared" si="26"/>
        <v>0</v>
      </c>
      <c r="F75" s="20">
        <f t="shared" si="27"/>
        <v>0</v>
      </c>
      <c r="G75" s="20">
        <f t="shared" si="28"/>
        <v>0</v>
      </c>
      <c r="H75" s="21">
        <f t="shared" si="29"/>
        <v>0</v>
      </c>
      <c r="J75"/>
      <c r="K75"/>
      <c r="L75"/>
    </row>
    <row r="76" spans="1:12" ht="15.75" customHeight="1">
      <c r="A76" s="7"/>
      <c r="B76" s="7">
        <v>1</v>
      </c>
      <c r="C76" s="18">
        <v>0</v>
      </c>
      <c r="D76" s="18" t="str">
        <f t="shared" si="25"/>
        <v>-</v>
      </c>
      <c r="E76" s="20">
        <f t="shared" si="26"/>
        <v>0</v>
      </c>
      <c r="F76" s="20">
        <f t="shared" si="27"/>
        <v>0</v>
      </c>
      <c r="G76" s="20">
        <f t="shared" si="28"/>
        <v>0</v>
      </c>
      <c r="H76" s="21">
        <f t="shared" si="29"/>
        <v>0</v>
      </c>
      <c r="J76"/>
      <c r="K76"/>
      <c r="L76"/>
    </row>
    <row r="77" spans="1:12" ht="15.75" customHeight="1">
      <c r="A77" s="4"/>
      <c r="B77" s="7">
        <v>1</v>
      </c>
      <c r="C77" s="18">
        <v>0</v>
      </c>
      <c r="D77" s="18" t="str">
        <f t="shared" si="25"/>
        <v>-</v>
      </c>
      <c r="E77" s="20">
        <f t="shared" si="26"/>
        <v>0</v>
      </c>
      <c r="F77" s="20">
        <f t="shared" si="27"/>
        <v>0</v>
      </c>
      <c r="G77" s="20">
        <f t="shared" si="28"/>
        <v>0</v>
      </c>
      <c r="H77" s="21">
        <f t="shared" si="29"/>
        <v>0</v>
      </c>
      <c r="J77"/>
      <c r="K77"/>
      <c r="L77"/>
    </row>
    <row r="78" spans="1:12" ht="15.75" customHeight="1">
      <c r="A78" s="4"/>
      <c r="B78" s="7">
        <v>1</v>
      </c>
      <c r="C78" s="18">
        <v>0</v>
      </c>
      <c r="D78" s="18" t="str">
        <f t="shared" si="25"/>
        <v>-</v>
      </c>
      <c r="E78" s="20">
        <f t="shared" si="26"/>
        <v>0</v>
      </c>
      <c r="F78" s="20">
        <f t="shared" si="27"/>
        <v>0</v>
      </c>
      <c r="G78" s="20">
        <f t="shared" si="28"/>
        <v>0</v>
      </c>
      <c r="H78" s="21">
        <f t="shared" si="29"/>
        <v>0</v>
      </c>
      <c r="J78"/>
      <c r="K78"/>
      <c r="L78"/>
    </row>
    <row r="79" spans="1:12" ht="15.75" customHeight="1">
      <c r="A79" s="4"/>
      <c r="B79" s="7">
        <v>1</v>
      </c>
      <c r="C79" s="18">
        <v>0</v>
      </c>
      <c r="D79" s="18" t="str">
        <f t="shared" si="25"/>
        <v>-</v>
      </c>
      <c r="E79" s="20">
        <f t="shared" si="26"/>
        <v>0</v>
      </c>
      <c r="F79" s="20">
        <f t="shared" si="27"/>
        <v>0</v>
      </c>
      <c r="G79" s="20">
        <f t="shared" si="28"/>
        <v>0</v>
      </c>
      <c r="H79" s="21">
        <f t="shared" si="29"/>
        <v>0</v>
      </c>
      <c r="J79"/>
      <c r="K79"/>
      <c r="L79"/>
    </row>
    <row r="80" spans="1:12" ht="15.75" customHeight="1">
      <c r="A80" s="4"/>
      <c r="B80" s="7">
        <v>1</v>
      </c>
      <c r="C80" s="18">
        <v>0</v>
      </c>
      <c r="D80" s="18" t="str">
        <f t="shared" si="25"/>
        <v>-</v>
      </c>
      <c r="E80" s="20">
        <f t="shared" si="26"/>
        <v>0</v>
      </c>
      <c r="F80" s="20">
        <f t="shared" si="27"/>
        <v>0</v>
      </c>
      <c r="G80" s="20">
        <f t="shared" si="28"/>
        <v>0</v>
      </c>
      <c r="H80" s="21">
        <f t="shared" si="29"/>
        <v>0</v>
      </c>
      <c r="J80"/>
      <c r="K80"/>
      <c r="L80"/>
    </row>
    <row r="81" spans="1:12" ht="15.75" customHeight="1">
      <c r="A81" s="4"/>
      <c r="B81" s="7"/>
      <c r="C81" s="7" t="s">
        <v>0</v>
      </c>
      <c r="D81" s="7"/>
      <c r="E81" s="9">
        <f>SUM(E73:E80)</f>
        <v>0</v>
      </c>
      <c r="F81" s="9">
        <f>SUM(F73:F80)</f>
        <v>0</v>
      </c>
      <c r="G81" s="9">
        <f>SUM(G73:G80)</f>
        <v>0</v>
      </c>
      <c r="H81" s="9">
        <f>SUM(H73:H80)</f>
        <v>0</v>
      </c>
      <c r="J81"/>
      <c r="K81"/>
      <c r="L81"/>
    </row>
    <row r="82" spans="1:12" ht="15.75" customHeight="1">
      <c r="A82" s="4"/>
      <c r="B82" s="7"/>
      <c r="C82" s="7" t="s">
        <v>1</v>
      </c>
      <c r="D82" s="7"/>
      <c r="E82" s="9"/>
      <c r="F82" s="10" t="e">
        <f>F81*4/(F81*4+G81*4+H81*9)</f>
        <v>#DIV/0!</v>
      </c>
      <c r="G82" s="10" t="e">
        <f>G81*4/(G81*4+F81*4+H81*9)</f>
        <v>#DIV/0!</v>
      </c>
      <c r="H82" s="16" t="e">
        <f>H81*9/(F81*4+G81*4+H81*9)</f>
        <v>#DIV/0!</v>
      </c>
      <c r="J82"/>
      <c r="K82"/>
      <c r="L82"/>
    </row>
    <row r="83" spans="1:12" ht="15.75" customHeight="1">
      <c r="A83" s="22" t="s">
        <v>5</v>
      </c>
      <c r="B83" s="22"/>
      <c r="C83" s="22"/>
      <c r="D83" s="22"/>
      <c r="E83" s="23">
        <f>SUM(E10,E21,E32,E43,E51,E59,E70,E81)</f>
        <v>0</v>
      </c>
      <c r="F83" s="23">
        <f>SUM(F10,F21,F32,F43,F51,F59,F70,F81)</f>
        <v>0</v>
      </c>
      <c r="G83" s="23">
        <f>SUM(G10,G21,G32,G43,G51,G59,G70,G81)</f>
        <v>0</v>
      </c>
      <c r="H83" s="23">
        <f>SUM(H10,H21,H32,H43,H51,H59,H70,H81)</f>
        <v>0</v>
      </c>
      <c r="J83"/>
      <c r="K83"/>
      <c r="L83"/>
    </row>
    <row r="84" spans="1:12" ht="15.75" customHeight="1">
      <c r="A84" s="22" t="s">
        <v>7</v>
      </c>
      <c r="B84" s="22"/>
      <c r="C84" s="22"/>
      <c r="D84" s="22"/>
      <c r="E84" s="23"/>
      <c r="F84" s="23">
        <f>F83*4</f>
        <v>0</v>
      </c>
      <c r="G84" s="23">
        <f>G83*4</f>
        <v>0</v>
      </c>
      <c r="H84" s="23">
        <f>H83*9</f>
        <v>0</v>
      </c>
      <c r="J84"/>
      <c r="K84"/>
      <c r="L84"/>
    </row>
    <row r="85" spans="1:12" ht="15.75" customHeight="1">
      <c r="A85" s="22" t="s">
        <v>6</v>
      </c>
      <c r="B85" s="22"/>
      <c r="C85" s="22"/>
      <c r="D85" s="22"/>
      <c r="E85" s="23"/>
      <c r="F85" s="24" t="e">
        <f>F84/(SUM($F$84:$H$84))</f>
        <v>#DIV/0!</v>
      </c>
      <c r="G85" s="24" t="e">
        <f>G84/(SUM($F$84:$H$84))</f>
        <v>#DIV/0!</v>
      </c>
      <c r="H85" s="24" t="e">
        <f>H84/(SUM($F$84:$H$84))</f>
        <v>#DIV/0!</v>
      </c>
      <c r="J85"/>
      <c r="K85"/>
      <c r="L85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1"/>
  <sheetViews>
    <sheetView zoomScalePageLayoutView="0" workbookViewId="0" topLeftCell="A1">
      <pane ySplit="1" topLeftCell="BM97" activePane="bottomLeft" state="frozen"/>
      <selection pane="topLeft" activeCell="A1" sqref="A1"/>
      <selection pane="bottomLeft" activeCell="F110" sqref="F110"/>
    </sheetView>
  </sheetViews>
  <sheetFormatPr defaultColWidth="9.140625" defaultRowHeight="12.75"/>
  <cols>
    <col min="1" max="1" width="27.8515625" style="0" bestFit="1" customWidth="1"/>
    <col min="2" max="2" width="11.421875" style="40" customWidth="1"/>
    <col min="3" max="3" width="7.7109375" style="0" bestFit="1" customWidth="1"/>
    <col min="4" max="4" width="7.57421875" style="44" bestFit="1" customWidth="1"/>
    <col min="5" max="5" width="6.57421875" style="44" bestFit="1" customWidth="1"/>
    <col min="6" max="6" width="13.421875" style="44" bestFit="1" customWidth="1"/>
    <col min="7" max="7" width="6.57421875" style="44" bestFit="1" customWidth="1"/>
    <col min="8" max="9" width="13.8515625" style="44" customWidth="1"/>
    <col min="10" max="10" width="2.00390625" style="0" bestFit="1" customWidth="1"/>
  </cols>
  <sheetData>
    <row r="1" spans="1:9" s="25" customFormat="1" ht="12.75">
      <c r="A1" s="25" t="s">
        <v>15</v>
      </c>
      <c r="B1" s="26" t="s">
        <v>16</v>
      </c>
      <c r="C1" s="25" t="s">
        <v>17</v>
      </c>
      <c r="D1" s="27" t="s">
        <v>18</v>
      </c>
      <c r="E1" s="27" t="s">
        <v>13</v>
      </c>
      <c r="F1" s="27" t="s">
        <v>2</v>
      </c>
      <c r="G1" s="27" t="s">
        <v>3</v>
      </c>
      <c r="H1" s="27" t="s">
        <v>22</v>
      </c>
      <c r="I1" s="27" t="s">
        <v>23</v>
      </c>
    </row>
    <row r="2" spans="1:9" s="25" customFormat="1" ht="12.75">
      <c r="A2" s="28" t="s">
        <v>24</v>
      </c>
      <c r="B2" s="29">
        <v>1</v>
      </c>
      <c r="C2" s="30" t="s">
        <v>19</v>
      </c>
      <c r="D2" s="31">
        <v>0</v>
      </c>
      <c r="E2" s="31">
        <v>0</v>
      </c>
      <c r="F2" s="31">
        <v>0</v>
      </c>
      <c r="G2" s="31">
        <v>0</v>
      </c>
      <c r="H2" s="31"/>
      <c r="I2" s="31"/>
    </row>
    <row r="3" spans="1:9" ht="12.75">
      <c r="A3" s="32" t="s">
        <v>25</v>
      </c>
      <c r="B3" s="33">
        <v>100</v>
      </c>
      <c r="C3" s="34" t="s">
        <v>26</v>
      </c>
      <c r="D3" s="35">
        <v>78</v>
      </c>
      <c r="E3" s="35">
        <v>2</v>
      </c>
      <c r="F3" s="35">
        <v>17</v>
      </c>
      <c r="G3" s="35">
        <v>0.1</v>
      </c>
      <c r="H3" s="35" t="s">
        <v>27</v>
      </c>
      <c r="I3" s="35" t="s">
        <v>28</v>
      </c>
    </row>
    <row r="4" spans="1:9" ht="12.75">
      <c r="A4" s="36" t="s">
        <v>29</v>
      </c>
      <c r="B4" s="37">
        <v>100</v>
      </c>
      <c r="C4" s="38" t="s">
        <v>26</v>
      </c>
      <c r="D4" s="39">
        <v>578</v>
      </c>
      <c r="E4" s="39">
        <v>18.3</v>
      </c>
      <c r="F4" s="39">
        <v>4.3</v>
      </c>
      <c r="G4" s="39">
        <v>54.2</v>
      </c>
      <c r="H4" s="35" t="s">
        <v>30</v>
      </c>
      <c r="I4" s="35" t="s">
        <v>30</v>
      </c>
    </row>
    <row r="5" spans="1:9" ht="12.75">
      <c r="A5" s="36" t="s">
        <v>31</v>
      </c>
      <c r="B5" s="37">
        <v>100</v>
      </c>
      <c r="C5" s="38" t="s">
        <v>26</v>
      </c>
      <c r="D5" s="39">
        <v>48</v>
      </c>
      <c r="E5" s="39">
        <v>0.4</v>
      </c>
      <c r="F5" s="39">
        <v>11.8</v>
      </c>
      <c r="G5" s="39">
        <v>0</v>
      </c>
      <c r="H5" s="39" t="s">
        <v>32</v>
      </c>
      <c r="I5" s="39" t="s">
        <v>33</v>
      </c>
    </row>
    <row r="6" spans="1:9" ht="12.75">
      <c r="A6" s="36" t="s">
        <v>34</v>
      </c>
      <c r="B6" s="37">
        <v>100</v>
      </c>
      <c r="C6" s="38" t="s">
        <v>26</v>
      </c>
      <c r="D6" s="39">
        <v>280</v>
      </c>
      <c r="E6" s="39">
        <v>3</v>
      </c>
      <c r="F6" s="39">
        <v>66</v>
      </c>
      <c r="G6" s="39">
        <v>0</v>
      </c>
      <c r="H6" s="31" t="s">
        <v>24</v>
      </c>
      <c r="I6" s="31" t="s">
        <v>24</v>
      </c>
    </row>
    <row r="7" spans="1:9" ht="12.75">
      <c r="A7" s="32" t="s">
        <v>35</v>
      </c>
      <c r="B7" s="40">
        <v>1</v>
      </c>
      <c r="C7" s="34" t="s">
        <v>4</v>
      </c>
      <c r="D7" s="41">
        <v>28</v>
      </c>
      <c r="E7" s="41">
        <v>0.3</v>
      </c>
      <c r="F7" s="41">
        <v>6.6</v>
      </c>
      <c r="G7" s="41">
        <v>0</v>
      </c>
      <c r="H7" s="31" t="s">
        <v>24</v>
      </c>
      <c r="I7" s="31" t="s">
        <v>24</v>
      </c>
    </row>
    <row r="8" spans="1:9" ht="12.75">
      <c r="A8" s="32" t="s">
        <v>36</v>
      </c>
      <c r="B8" s="40">
        <v>100</v>
      </c>
      <c r="C8" s="34" t="s">
        <v>26</v>
      </c>
      <c r="D8" s="41">
        <v>16</v>
      </c>
      <c r="E8" s="41">
        <v>1</v>
      </c>
      <c r="F8" s="41">
        <v>3</v>
      </c>
      <c r="G8" s="41">
        <v>0</v>
      </c>
      <c r="H8" s="41" t="s">
        <v>37</v>
      </c>
      <c r="I8" s="41" t="s">
        <v>28</v>
      </c>
    </row>
    <row r="9" spans="1:9" ht="12.75">
      <c r="A9" s="32" t="s">
        <v>38</v>
      </c>
      <c r="B9" s="40">
        <v>100</v>
      </c>
      <c r="C9" s="34" t="s">
        <v>26</v>
      </c>
      <c r="D9" s="41">
        <v>24</v>
      </c>
      <c r="E9" s="41">
        <v>1</v>
      </c>
      <c r="F9" s="41">
        <v>5</v>
      </c>
      <c r="G9" s="41">
        <v>0</v>
      </c>
      <c r="H9" s="41" t="s">
        <v>37</v>
      </c>
      <c r="I9" s="41" t="s">
        <v>28</v>
      </c>
    </row>
    <row r="10" spans="1:13" ht="12.75">
      <c r="A10" s="36" t="s">
        <v>39</v>
      </c>
      <c r="B10" s="37">
        <v>100</v>
      </c>
      <c r="C10" s="38" t="s">
        <v>26</v>
      </c>
      <c r="D10" s="39">
        <v>82</v>
      </c>
      <c r="E10" s="39">
        <v>1.2</v>
      </c>
      <c r="F10" s="39">
        <v>18.8</v>
      </c>
      <c r="G10" s="39">
        <v>0.2</v>
      </c>
      <c r="H10" s="39" t="s">
        <v>32</v>
      </c>
      <c r="I10" s="39" t="s">
        <v>33</v>
      </c>
      <c r="L10" s="39"/>
      <c r="M10" s="39"/>
    </row>
    <row r="11" spans="1:9" ht="12.75">
      <c r="A11" s="32" t="s">
        <v>40</v>
      </c>
      <c r="B11" s="33">
        <v>100</v>
      </c>
      <c r="C11" s="34" t="s">
        <v>26</v>
      </c>
      <c r="D11" s="35">
        <v>22</v>
      </c>
      <c r="E11" s="35">
        <v>2</v>
      </c>
      <c r="F11" s="35">
        <v>3</v>
      </c>
      <c r="G11" s="35">
        <v>0</v>
      </c>
      <c r="H11" s="39" t="s">
        <v>37</v>
      </c>
      <c r="I11" s="41" t="s">
        <v>28</v>
      </c>
    </row>
    <row r="12" spans="1:9" ht="12.75">
      <c r="A12" s="32" t="s">
        <v>41</v>
      </c>
      <c r="B12" s="40">
        <v>1</v>
      </c>
      <c r="C12" s="34" t="s">
        <v>8</v>
      </c>
      <c r="D12" s="35">
        <v>255</v>
      </c>
      <c r="E12" s="35">
        <v>17.5</v>
      </c>
      <c r="F12" s="35">
        <v>0</v>
      </c>
      <c r="G12" s="35">
        <v>20.6</v>
      </c>
      <c r="H12" s="39" t="s">
        <v>42</v>
      </c>
      <c r="I12" s="39" t="s">
        <v>43</v>
      </c>
    </row>
    <row r="13" spans="1:9" ht="12.75">
      <c r="A13" s="36" t="s">
        <v>44</v>
      </c>
      <c r="B13" s="37">
        <v>100</v>
      </c>
      <c r="C13" s="38" t="s">
        <v>26</v>
      </c>
      <c r="D13" s="39">
        <v>320</v>
      </c>
      <c r="E13" s="39">
        <v>0</v>
      </c>
      <c r="F13" s="39">
        <v>0</v>
      </c>
      <c r="G13" s="39">
        <v>35</v>
      </c>
      <c r="H13" s="39" t="s">
        <v>30</v>
      </c>
      <c r="I13" s="39" t="s">
        <v>30</v>
      </c>
    </row>
    <row r="14" spans="1:9" ht="12.75">
      <c r="A14" s="36" t="s">
        <v>45</v>
      </c>
      <c r="B14" s="37">
        <v>1</v>
      </c>
      <c r="C14" s="38" t="s">
        <v>8</v>
      </c>
      <c r="D14" s="39">
        <v>24</v>
      </c>
      <c r="E14" s="39">
        <v>0</v>
      </c>
      <c r="F14" s="39">
        <v>0</v>
      </c>
      <c r="G14" s="39">
        <v>2.625</v>
      </c>
      <c r="H14" s="39" t="s">
        <v>30</v>
      </c>
      <c r="I14" s="39" t="s">
        <v>30</v>
      </c>
    </row>
    <row r="15" spans="1:9" ht="12.75">
      <c r="A15" t="s">
        <v>109</v>
      </c>
      <c r="B15" s="40">
        <v>100</v>
      </c>
      <c r="C15" s="34" t="s">
        <v>26</v>
      </c>
      <c r="D15" s="44">
        <v>325</v>
      </c>
      <c r="E15" s="44">
        <v>11</v>
      </c>
      <c r="F15" s="44">
        <v>65</v>
      </c>
      <c r="G15" s="44">
        <v>2.1</v>
      </c>
      <c r="H15" s="44" t="s">
        <v>27</v>
      </c>
      <c r="I15" s="44" t="s">
        <v>108</v>
      </c>
    </row>
    <row r="16" spans="1:9" ht="12.75">
      <c r="A16" s="32" t="s">
        <v>46</v>
      </c>
      <c r="B16" s="33">
        <v>100</v>
      </c>
      <c r="C16" s="34" t="s">
        <v>26</v>
      </c>
      <c r="D16" s="39">
        <v>23</v>
      </c>
      <c r="E16" s="35">
        <v>3.3</v>
      </c>
      <c r="F16" s="35">
        <v>2</v>
      </c>
      <c r="G16" s="35">
        <v>0.2</v>
      </c>
      <c r="H16" s="41" t="s">
        <v>37</v>
      </c>
      <c r="I16" s="41" t="s">
        <v>28</v>
      </c>
    </row>
    <row r="17" spans="1:9" ht="12.75">
      <c r="A17" s="36" t="s">
        <v>47</v>
      </c>
      <c r="B17" s="37">
        <v>100</v>
      </c>
      <c r="C17" s="38" t="s">
        <v>26</v>
      </c>
      <c r="D17" s="39">
        <v>250</v>
      </c>
      <c r="E17" s="39">
        <v>9.5</v>
      </c>
      <c r="F17" s="39">
        <v>45.1</v>
      </c>
      <c r="G17" s="39">
        <v>3.5</v>
      </c>
      <c r="H17" s="35" t="s">
        <v>27</v>
      </c>
      <c r="I17" s="35" t="s">
        <v>28</v>
      </c>
    </row>
    <row r="18" spans="1:9" ht="12.75">
      <c r="A18" s="36" t="s">
        <v>48</v>
      </c>
      <c r="B18" s="37">
        <v>1</v>
      </c>
      <c r="C18" s="38" t="s">
        <v>8</v>
      </c>
      <c r="D18" s="39">
        <v>62.5</v>
      </c>
      <c r="E18" s="39">
        <v>2.375</v>
      </c>
      <c r="F18" s="39">
        <v>11.275</v>
      </c>
      <c r="G18" s="39">
        <v>0.875</v>
      </c>
      <c r="H18" s="35" t="s">
        <v>27</v>
      </c>
      <c r="I18" s="35" t="s">
        <v>28</v>
      </c>
    </row>
    <row r="19" spans="1:9" ht="12.75">
      <c r="A19" t="s">
        <v>107</v>
      </c>
      <c r="B19" s="40">
        <v>100</v>
      </c>
      <c r="C19" s="34" t="s">
        <v>26</v>
      </c>
      <c r="D19" s="44">
        <v>240</v>
      </c>
      <c r="E19" s="44">
        <v>9.5</v>
      </c>
      <c r="F19" s="44">
        <v>42</v>
      </c>
      <c r="G19" s="44">
        <v>4</v>
      </c>
      <c r="H19" s="44" t="s">
        <v>27</v>
      </c>
      <c r="I19" s="44" t="s">
        <v>108</v>
      </c>
    </row>
    <row r="20" spans="1:7" ht="12.75">
      <c r="A20" t="s">
        <v>116</v>
      </c>
      <c r="B20" s="40">
        <v>100</v>
      </c>
      <c r="C20" t="s">
        <v>26</v>
      </c>
      <c r="D20" s="44">
        <v>620</v>
      </c>
      <c r="E20" s="44">
        <v>18</v>
      </c>
      <c r="F20" s="44">
        <v>26</v>
      </c>
      <c r="G20" s="44">
        <v>50</v>
      </c>
    </row>
    <row r="21" spans="1:21" ht="12.75">
      <c r="A21" s="28" t="s">
        <v>49</v>
      </c>
      <c r="B21" s="40">
        <v>100</v>
      </c>
      <c r="C21" s="34" t="s">
        <v>26</v>
      </c>
      <c r="D21" s="41">
        <v>23.5</v>
      </c>
      <c r="E21" s="41">
        <v>2.1</v>
      </c>
      <c r="F21" s="41">
        <v>3.1</v>
      </c>
      <c r="G21" s="41">
        <v>0.3</v>
      </c>
      <c r="H21" s="41" t="s">
        <v>37</v>
      </c>
      <c r="I21" s="41" t="s">
        <v>28</v>
      </c>
      <c r="O21" s="28"/>
      <c r="P21" s="40"/>
      <c r="Q21" s="28"/>
      <c r="R21" s="42"/>
      <c r="S21" s="42"/>
      <c r="T21" s="42"/>
      <c r="U21" s="42"/>
    </row>
    <row r="22" spans="1:21" ht="12.75">
      <c r="A22" s="32" t="s">
        <v>50</v>
      </c>
      <c r="B22" s="33">
        <v>1</v>
      </c>
      <c r="C22" s="34" t="s">
        <v>8</v>
      </c>
      <c r="D22" s="35">
        <f>559*0.1</f>
        <v>55.900000000000006</v>
      </c>
      <c r="E22" s="35">
        <f>4.5*0.1</f>
        <v>0.45</v>
      </c>
      <c r="F22" s="35">
        <f>55*0.1</f>
        <v>5.5</v>
      </c>
      <c r="G22" s="35">
        <f>36*0.1</f>
        <v>3.6</v>
      </c>
      <c r="H22" s="31" t="s">
        <v>24</v>
      </c>
      <c r="I22" s="31" t="s">
        <v>24</v>
      </c>
      <c r="O22" s="28"/>
      <c r="P22" s="40"/>
      <c r="Q22" s="28"/>
      <c r="R22" s="42"/>
      <c r="S22" s="42"/>
      <c r="T22" s="42"/>
      <c r="U22" s="42"/>
    </row>
    <row r="23" spans="1:9" ht="12.75">
      <c r="A23" s="32" t="s">
        <v>51</v>
      </c>
      <c r="B23" s="33">
        <v>100</v>
      </c>
      <c r="C23" s="34" t="s">
        <v>26</v>
      </c>
      <c r="D23" s="35">
        <v>559</v>
      </c>
      <c r="E23" s="35">
        <v>4.5</v>
      </c>
      <c r="F23" s="35">
        <v>55</v>
      </c>
      <c r="G23" s="35">
        <v>36</v>
      </c>
      <c r="H23" s="31" t="s">
        <v>24</v>
      </c>
      <c r="I23" s="31" t="s">
        <v>24</v>
      </c>
    </row>
    <row r="24" spans="1:7" ht="12.75">
      <c r="A24" t="s">
        <v>120</v>
      </c>
      <c r="B24" s="40">
        <v>100</v>
      </c>
      <c r="C24" t="s">
        <v>21</v>
      </c>
      <c r="D24" s="44">
        <v>84</v>
      </c>
      <c r="E24" s="44">
        <v>3.5</v>
      </c>
      <c r="F24" s="44">
        <v>12</v>
      </c>
      <c r="G24" s="44">
        <v>2.5</v>
      </c>
    </row>
    <row r="25" spans="1:7" ht="12.75">
      <c r="A25" t="s">
        <v>114</v>
      </c>
      <c r="B25" s="40">
        <v>1</v>
      </c>
      <c r="C25" t="s">
        <v>8</v>
      </c>
      <c r="D25" s="44">
        <v>13.6</v>
      </c>
      <c r="E25" s="44">
        <v>0</v>
      </c>
      <c r="F25" s="44">
        <v>3.4</v>
      </c>
      <c r="G25" s="44">
        <v>0</v>
      </c>
    </row>
    <row r="26" spans="1:7" ht="12.75">
      <c r="A26" t="s">
        <v>119</v>
      </c>
      <c r="B26" s="40">
        <v>100</v>
      </c>
      <c r="C26" t="s">
        <v>118</v>
      </c>
      <c r="D26" s="44">
        <v>76</v>
      </c>
      <c r="E26" s="44">
        <v>3.6</v>
      </c>
      <c r="F26" s="44">
        <v>14</v>
      </c>
      <c r="G26" s="44">
        <v>0.7</v>
      </c>
    </row>
    <row r="27" spans="1:9" ht="12.75">
      <c r="A27" s="28" t="s">
        <v>52</v>
      </c>
      <c r="B27" s="40">
        <v>1</v>
      </c>
      <c r="C27" s="28" t="s">
        <v>8</v>
      </c>
      <c r="D27" s="41">
        <v>82</v>
      </c>
      <c r="E27" s="41">
        <v>7</v>
      </c>
      <c r="F27" s="41">
        <v>0</v>
      </c>
      <c r="G27" s="41">
        <v>6</v>
      </c>
      <c r="H27" s="39" t="s">
        <v>42</v>
      </c>
      <c r="I27" s="39" t="s">
        <v>43</v>
      </c>
    </row>
    <row r="28" spans="1:9" s="2" customFormat="1" ht="12.75">
      <c r="A28" s="28" t="s">
        <v>53</v>
      </c>
      <c r="B28" s="40">
        <v>1</v>
      </c>
      <c r="C28" s="28" t="s">
        <v>8</v>
      </c>
      <c r="D28" s="41">
        <v>16</v>
      </c>
      <c r="E28" s="41">
        <v>4</v>
      </c>
      <c r="F28" s="41">
        <v>0</v>
      </c>
      <c r="G28" s="41">
        <v>0</v>
      </c>
      <c r="H28" s="39" t="s">
        <v>42</v>
      </c>
      <c r="I28" s="39" t="s">
        <v>43</v>
      </c>
    </row>
    <row r="29" spans="1:9" s="2" customFormat="1" ht="12.75">
      <c r="A29" s="28" t="s">
        <v>54</v>
      </c>
      <c r="B29" s="40">
        <v>100</v>
      </c>
      <c r="C29" s="34" t="s">
        <v>26</v>
      </c>
      <c r="D29" s="41">
        <v>60</v>
      </c>
      <c r="E29" s="41">
        <v>5</v>
      </c>
      <c r="F29" s="41">
        <v>10</v>
      </c>
      <c r="G29" s="41">
        <v>0</v>
      </c>
      <c r="H29" s="41" t="s">
        <v>37</v>
      </c>
      <c r="I29" s="41" t="s">
        <v>28</v>
      </c>
    </row>
    <row r="30" spans="1:9" ht="12.75">
      <c r="A30" s="32" t="s">
        <v>55</v>
      </c>
      <c r="B30" s="33">
        <v>100</v>
      </c>
      <c r="C30" s="34" t="s">
        <v>26</v>
      </c>
      <c r="D30" s="35">
        <v>236</v>
      </c>
      <c r="E30" s="35">
        <v>19.1</v>
      </c>
      <c r="F30" s="35">
        <v>0.8</v>
      </c>
      <c r="G30" s="35">
        <v>17.6</v>
      </c>
      <c r="H30" s="39" t="s">
        <v>42</v>
      </c>
      <c r="I30" s="39" t="s">
        <v>43</v>
      </c>
    </row>
    <row r="31" spans="1:9" ht="12.75">
      <c r="A31" s="28" t="s">
        <v>56</v>
      </c>
      <c r="B31" s="40">
        <v>100</v>
      </c>
      <c r="C31" s="34" t="s">
        <v>26</v>
      </c>
      <c r="D31" s="41">
        <v>203</v>
      </c>
      <c r="E31" s="41">
        <v>14</v>
      </c>
      <c r="F31" s="41">
        <v>3</v>
      </c>
      <c r="G31" s="41">
        <v>15</v>
      </c>
      <c r="H31" s="39" t="s">
        <v>42</v>
      </c>
      <c r="I31" s="39" t="s">
        <v>43</v>
      </c>
    </row>
    <row r="32" spans="1:9" ht="12.75">
      <c r="A32" s="32" t="s">
        <v>57</v>
      </c>
      <c r="B32" s="33">
        <v>100</v>
      </c>
      <c r="C32" s="34" t="s">
        <v>26</v>
      </c>
      <c r="D32" s="35">
        <v>352</v>
      </c>
      <c r="E32" s="35">
        <v>13.5</v>
      </c>
      <c r="F32" s="35">
        <v>58.7</v>
      </c>
      <c r="G32" s="35">
        <v>7</v>
      </c>
      <c r="H32" s="35" t="s">
        <v>27</v>
      </c>
      <c r="I32" s="35" t="s">
        <v>28</v>
      </c>
    </row>
    <row r="33" spans="1:9" ht="12.75">
      <c r="A33" s="28" t="s">
        <v>58</v>
      </c>
      <c r="B33" s="40">
        <v>100</v>
      </c>
      <c r="C33" s="34" t="s">
        <v>21</v>
      </c>
      <c r="D33" s="41">
        <v>32.4</v>
      </c>
      <c r="E33" s="41">
        <v>0</v>
      </c>
      <c r="F33" s="41">
        <v>8.1</v>
      </c>
      <c r="G33" s="41">
        <v>0</v>
      </c>
      <c r="H33" s="31" t="s">
        <v>24</v>
      </c>
      <c r="I33" s="31" t="s">
        <v>24</v>
      </c>
    </row>
    <row r="34" spans="1:9" ht="12.75">
      <c r="A34" s="32" t="s">
        <v>59</v>
      </c>
      <c r="B34" s="33">
        <v>100</v>
      </c>
      <c r="C34" s="34" t="s">
        <v>26</v>
      </c>
      <c r="D34" s="35">
        <v>253</v>
      </c>
      <c r="E34" s="35">
        <v>26.5</v>
      </c>
      <c r="F34" s="35">
        <v>0</v>
      </c>
      <c r="G34" s="35">
        <v>16.5</v>
      </c>
      <c r="H34" s="35" t="s">
        <v>60</v>
      </c>
      <c r="I34" s="35" t="s">
        <v>43</v>
      </c>
    </row>
    <row r="35" spans="1:9" ht="12.75">
      <c r="A35" s="36" t="s">
        <v>61</v>
      </c>
      <c r="B35" s="37">
        <v>1</v>
      </c>
      <c r="C35" s="38" t="s">
        <v>8</v>
      </c>
      <c r="D35" s="39">
        <v>17.166666666666668</v>
      </c>
      <c r="E35" s="39">
        <v>3.5</v>
      </c>
      <c r="F35" s="39">
        <v>0.17</v>
      </c>
      <c r="G35" s="39">
        <v>0.25</v>
      </c>
      <c r="H35" s="39" t="s">
        <v>42</v>
      </c>
      <c r="I35" s="39" t="s">
        <v>43</v>
      </c>
    </row>
    <row r="36" spans="1:10" ht="12.75">
      <c r="A36" s="36" t="s">
        <v>62</v>
      </c>
      <c r="B36" s="37">
        <v>100</v>
      </c>
      <c r="C36" s="38" t="s">
        <v>26</v>
      </c>
      <c r="D36" s="39">
        <v>103</v>
      </c>
      <c r="E36" s="39">
        <v>21</v>
      </c>
      <c r="F36" s="39">
        <v>1</v>
      </c>
      <c r="G36" s="39">
        <v>1.5</v>
      </c>
      <c r="H36" s="39" t="s">
        <v>42</v>
      </c>
      <c r="I36" s="39" t="s">
        <v>43</v>
      </c>
      <c r="J36" s="39"/>
    </row>
    <row r="37" spans="1:9" ht="12.75">
      <c r="A37" s="28" t="s">
        <v>63</v>
      </c>
      <c r="B37" s="40">
        <v>100</v>
      </c>
      <c r="C37" s="28" t="s">
        <v>26</v>
      </c>
      <c r="D37" s="41">
        <v>67.9</v>
      </c>
      <c r="E37" s="41">
        <v>7.7</v>
      </c>
      <c r="F37" s="41">
        <v>8.3</v>
      </c>
      <c r="G37" s="41">
        <v>0.4</v>
      </c>
      <c r="H37" s="31" t="s">
        <v>24</v>
      </c>
      <c r="I37" s="31" t="s">
        <v>24</v>
      </c>
    </row>
    <row r="38" spans="1:9" ht="12.75">
      <c r="A38" s="36" t="s">
        <v>64</v>
      </c>
      <c r="B38" s="37">
        <v>100</v>
      </c>
      <c r="C38" s="38" t="s">
        <v>26</v>
      </c>
      <c r="D38" s="39">
        <v>100</v>
      </c>
      <c r="E38" s="39">
        <v>22.8</v>
      </c>
      <c r="F38" s="39">
        <v>0</v>
      </c>
      <c r="G38" s="39">
        <v>0.9</v>
      </c>
      <c r="H38" s="39" t="s">
        <v>42</v>
      </c>
      <c r="I38" s="39" t="s">
        <v>43</v>
      </c>
    </row>
    <row r="39" spans="1:7" ht="12.75">
      <c r="A39" t="s">
        <v>113</v>
      </c>
      <c r="B39" s="40">
        <v>100</v>
      </c>
      <c r="C39" t="s">
        <v>26</v>
      </c>
      <c r="D39" s="44">
        <v>97</v>
      </c>
      <c r="E39" s="44">
        <v>20</v>
      </c>
      <c r="F39" s="44">
        <v>0</v>
      </c>
      <c r="G39" s="44">
        <v>2</v>
      </c>
    </row>
    <row r="40" spans="1:7" ht="12.75">
      <c r="A40" t="s">
        <v>123</v>
      </c>
      <c r="B40" s="40">
        <v>1</v>
      </c>
      <c r="C40" s="34" t="s">
        <v>124</v>
      </c>
      <c r="D40" s="44">
        <v>19.4</v>
      </c>
      <c r="E40" s="44">
        <v>2.8</v>
      </c>
      <c r="F40" s="44">
        <v>0.31</v>
      </c>
      <c r="G40" s="44">
        <v>0.78</v>
      </c>
    </row>
    <row r="41" spans="1:9" ht="12.75">
      <c r="A41" s="36" t="s">
        <v>65</v>
      </c>
      <c r="B41" s="37">
        <v>100</v>
      </c>
      <c r="C41" s="38" t="s">
        <v>26</v>
      </c>
      <c r="D41" s="39">
        <v>52</v>
      </c>
      <c r="E41" s="39">
        <v>1</v>
      </c>
      <c r="F41" s="39">
        <v>10.3</v>
      </c>
      <c r="G41" s="39">
        <v>0.7</v>
      </c>
      <c r="H41" s="39" t="s">
        <v>32</v>
      </c>
      <c r="I41" s="39" t="s">
        <v>33</v>
      </c>
    </row>
    <row r="42" spans="1:9" ht="12.75">
      <c r="A42" s="36" t="s">
        <v>66</v>
      </c>
      <c r="B42" s="37">
        <v>100</v>
      </c>
      <c r="C42" s="38" t="s">
        <v>26</v>
      </c>
      <c r="D42" s="39">
        <v>8</v>
      </c>
      <c r="E42" s="39">
        <v>1</v>
      </c>
      <c r="F42" s="39">
        <v>1</v>
      </c>
      <c r="G42" s="39">
        <v>0</v>
      </c>
      <c r="H42" s="43" t="s">
        <v>37</v>
      </c>
      <c r="I42" s="31" t="s">
        <v>28</v>
      </c>
    </row>
    <row r="43" spans="1:9" ht="12.75">
      <c r="A43" t="s">
        <v>67</v>
      </c>
      <c r="B43" s="40">
        <v>100</v>
      </c>
      <c r="C43" t="s">
        <v>26</v>
      </c>
      <c r="D43" s="44">
        <v>276.6</v>
      </c>
      <c r="E43" s="44">
        <v>8</v>
      </c>
      <c r="F43" s="44">
        <v>51.7</v>
      </c>
      <c r="G43" s="44">
        <v>3.2</v>
      </c>
      <c r="H43" s="35" t="s">
        <v>27</v>
      </c>
      <c r="I43" s="35" t="s">
        <v>28</v>
      </c>
    </row>
    <row r="44" spans="1:9" ht="12.75">
      <c r="A44" s="36" t="s">
        <v>68</v>
      </c>
      <c r="B44" s="37">
        <v>100</v>
      </c>
      <c r="C44" s="38" t="s">
        <v>26</v>
      </c>
      <c r="D44" s="39">
        <v>55</v>
      </c>
      <c r="E44" s="39">
        <v>8.8</v>
      </c>
      <c r="F44" s="39">
        <v>4.8</v>
      </c>
      <c r="G44" s="39">
        <v>0.1</v>
      </c>
      <c r="H44" s="39" t="s">
        <v>60</v>
      </c>
      <c r="I44" s="39" t="s">
        <v>43</v>
      </c>
    </row>
    <row r="45" spans="1:9" ht="12.75">
      <c r="A45" t="s">
        <v>115</v>
      </c>
      <c r="B45" s="40">
        <v>100</v>
      </c>
      <c r="C45" t="s">
        <v>26</v>
      </c>
      <c r="D45" s="44">
        <v>54</v>
      </c>
      <c r="E45" s="44">
        <v>10</v>
      </c>
      <c r="F45" s="44">
        <v>3</v>
      </c>
      <c r="G45" s="44">
        <v>0.1</v>
      </c>
      <c r="H45" s="44" t="s">
        <v>19</v>
      </c>
      <c r="I45" s="44" t="s">
        <v>19</v>
      </c>
    </row>
    <row r="46" spans="1:9" ht="12.75">
      <c r="A46" s="36" t="s">
        <v>69</v>
      </c>
      <c r="B46" s="37">
        <v>100</v>
      </c>
      <c r="C46" s="38" t="s">
        <v>26</v>
      </c>
      <c r="D46" s="39">
        <v>898.2</v>
      </c>
      <c r="E46" s="39">
        <v>0</v>
      </c>
      <c r="F46" s="39">
        <v>0</v>
      </c>
      <c r="G46" s="39">
        <v>99.8</v>
      </c>
      <c r="H46" s="39" t="s">
        <v>30</v>
      </c>
      <c r="I46" s="39" t="s">
        <v>30</v>
      </c>
    </row>
    <row r="47" spans="1:9" ht="12.75">
      <c r="A47" s="36" t="s">
        <v>70</v>
      </c>
      <c r="B47" s="37">
        <v>1</v>
      </c>
      <c r="C47" s="38" t="s">
        <v>4</v>
      </c>
      <c r="D47" s="39">
        <v>89.8</v>
      </c>
      <c r="E47" s="39">
        <v>0</v>
      </c>
      <c r="F47" s="39">
        <v>0</v>
      </c>
      <c r="G47" s="39">
        <v>9.98</v>
      </c>
      <c r="H47" s="39" t="s">
        <v>30</v>
      </c>
      <c r="I47" s="39" t="s">
        <v>30</v>
      </c>
    </row>
    <row r="48" spans="1:9" ht="12.75">
      <c r="A48" s="36" t="s">
        <v>71</v>
      </c>
      <c r="B48" s="37">
        <v>100</v>
      </c>
      <c r="C48" s="34" t="s">
        <v>26</v>
      </c>
      <c r="D48" s="39">
        <v>358</v>
      </c>
      <c r="E48" s="39">
        <v>13</v>
      </c>
      <c r="F48" s="39">
        <v>72</v>
      </c>
      <c r="G48" s="39">
        <v>2</v>
      </c>
      <c r="H48" s="35" t="s">
        <v>27</v>
      </c>
      <c r="I48" s="35" t="s">
        <v>28</v>
      </c>
    </row>
    <row r="49" spans="1:9" ht="12.75">
      <c r="A49" s="36" t="s">
        <v>72</v>
      </c>
      <c r="B49" s="37">
        <v>100</v>
      </c>
      <c r="C49" s="38" t="s">
        <v>21</v>
      </c>
      <c r="D49" s="39">
        <v>50</v>
      </c>
      <c r="E49" s="39">
        <v>3.4</v>
      </c>
      <c r="F49" s="39">
        <v>4.7</v>
      </c>
      <c r="G49" s="39">
        <v>1.5</v>
      </c>
      <c r="H49" s="39" t="s">
        <v>60</v>
      </c>
      <c r="I49" s="39" t="s">
        <v>43</v>
      </c>
    </row>
    <row r="50" spans="1:9" ht="12.75">
      <c r="A50" t="s">
        <v>110</v>
      </c>
      <c r="B50" s="40">
        <v>100</v>
      </c>
      <c r="C50" s="34" t="s">
        <v>21</v>
      </c>
      <c r="D50" s="44">
        <v>35</v>
      </c>
      <c r="E50" s="44">
        <v>3.5</v>
      </c>
      <c r="F50" s="44">
        <v>5</v>
      </c>
      <c r="G50" s="44">
        <v>0</v>
      </c>
      <c r="H50" s="44" t="s">
        <v>19</v>
      </c>
      <c r="I50" s="44" t="s">
        <v>19</v>
      </c>
    </row>
    <row r="51" spans="1:9" ht="12.75">
      <c r="A51" s="28" t="s">
        <v>73</v>
      </c>
      <c r="B51" s="29">
        <v>100</v>
      </c>
      <c r="C51" s="28" t="s">
        <v>26</v>
      </c>
      <c r="D51" s="31">
        <v>348</v>
      </c>
      <c r="E51" s="31">
        <v>11.8</v>
      </c>
      <c r="F51" s="31">
        <v>72</v>
      </c>
      <c r="G51" s="31">
        <v>1.5</v>
      </c>
      <c r="H51" s="35" t="s">
        <v>27</v>
      </c>
      <c r="I51" s="35" t="s">
        <v>28</v>
      </c>
    </row>
    <row r="52" spans="1:9" ht="12.75">
      <c r="A52" s="28" t="s">
        <v>121</v>
      </c>
      <c r="B52" s="29">
        <v>100</v>
      </c>
      <c r="C52" s="34" t="s">
        <v>26</v>
      </c>
      <c r="D52" s="31">
        <v>318</v>
      </c>
      <c r="E52" s="31">
        <v>11</v>
      </c>
      <c r="F52" s="31">
        <v>59</v>
      </c>
      <c r="G52" s="31">
        <v>4</v>
      </c>
      <c r="H52" s="35"/>
      <c r="I52" s="35"/>
    </row>
    <row r="53" spans="1:9" ht="12.75">
      <c r="A53" s="36" t="s">
        <v>74</v>
      </c>
      <c r="B53" s="37">
        <v>100</v>
      </c>
      <c r="C53" s="38" t="s">
        <v>26</v>
      </c>
      <c r="D53" s="39">
        <v>35</v>
      </c>
      <c r="E53" s="39">
        <v>1</v>
      </c>
      <c r="F53" s="39">
        <v>7.5</v>
      </c>
      <c r="G53" s="39">
        <v>0</v>
      </c>
      <c r="H53" s="39" t="s">
        <v>32</v>
      </c>
      <c r="I53" s="39" t="s">
        <v>33</v>
      </c>
    </row>
    <row r="54" spans="1:9" ht="12.75">
      <c r="A54" s="36" t="s">
        <v>75</v>
      </c>
      <c r="B54" s="37">
        <v>100</v>
      </c>
      <c r="C54" s="38" t="s">
        <v>26</v>
      </c>
      <c r="D54" s="39">
        <v>880</v>
      </c>
      <c r="E54" s="39">
        <v>0</v>
      </c>
      <c r="F54" s="39">
        <v>0</v>
      </c>
      <c r="G54" s="39">
        <v>91</v>
      </c>
      <c r="H54" s="39" t="s">
        <v>30</v>
      </c>
      <c r="I54" s="39" t="s">
        <v>30</v>
      </c>
    </row>
    <row r="55" spans="1:7" ht="12.75">
      <c r="A55" s="28" t="s">
        <v>112</v>
      </c>
      <c r="B55" s="40">
        <v>1</v>
      </c>
      <c r="C55" s="34" t="s">
        <v>4</v>
      </c>
      <c r="D55" s="44">
        <v>80</v>
      </c>
      <c r="E55" s="44">
        <v>0</v>
      </c>
      <c r="F55" s="44">
        <v>0</v>
      </c>
      <c r="G55" s="44">
        <v>9.1</v>
      </c>
    </row>
    <row r="56" spans="1:9" ht="12.75">
      <c r="A56" s="36" t="s">
        <v>76</v>
      </c>
      <c r="B56" s="37">
        <v>100</v>
      </c>
      <c r="C56" s="38" t="s">
        <v>21</v>
      </c>
      <c r="D56" s="39">
        <v>43</v>
      </c>
      <c r="E56" s="39">
        <v>0.7</v>
      </c>
      <c r="F56" s="39">
        <v>9.2</v>
      </c>
      <c r="G56" s="39">
        <v>0.1</v>
      </c>
      <c r="H56" s="39" t="s">
        <v>32</v>
      </c>
      <c r="I56" s="39" t="s">
        <v>33</v>
      </c>
    </row>
    <row r="57" spans="1:9" ht="12.75">
      <c r="A57" s="32" t="s">
        <v>77</v>
      </c>
      <c r="B57" s="33">
        <v>100</v>
      </c>
      <c r="C57" s="34" t="s">
        <v>26</v>
      </c>
      <c r="D57" s="35">
        <v>334</v>
      </c>
      <c r="E57" s="35">
        <v>1</v>
      </c>
      <c r="F57" s="35">
        <v>65</v>
      </c>
      <c r="G57" s="35">
        <v>2.5</v>
      </c>
      <c r="H57" s="35" t="s">
        <v>27</v>
      </c>
      <c r="I57" s="35" t="s">
        <v>28</v>
      </c>
    </row>
    <row r="58" spans="1:9" ht="12.75">
      <c r="A58" s="32" t="s">
        <v>78</v>
      </c>
      <c r="B58" s="40">
        <v>100</v>
      </c>
      <c r="C58" s="34" t="s">
        <v>26</v>
      </c>
      <c r="D58" s="35">
        <v>169</v>
      </c>
      <c r="E58" s="35">
        <v>10.7</v>
      </c>
      <c r="F58" s="35">
        <v>9</v>
      </c>
      <c r="G58" s="35">
        <v>5.4</v>
      </c>
      <c r="H58" s="31" t="s">
        <v>24</v>
      </c>
      <c r="I58" s="31" t="s">
        <v>24</v>
      </c>
    </row>
    <row r="59" spans="1:9" ht="12.75">
      <c r="A59" s="32" t="s">
        <v>79</v>
      </c>
      <c r="B59" s="40">
        <v>100</v>
      </c>
      <c r="C59" s="34" t="s">
        <v>26</v>
      </c>
      <c r="D59" s="35">
        <v>28</v>
      </c>
      <c r="E59" s="35">
        <v>1</v>
      </c>
      <c r="F59" s="35">
        <v>6</v>
      </c>
      <c r="G59" s="35">
        <v>0</v>
      </c>
      <c r="H59" s="43" t="s">
        <v>37</v>
      </c>
      <c r="I59" s="31" t="s">
        <v>28</v>
      </c>
    </row>
    <row r="60" spans="1:9" ht="12.75">
      <c r="A60" s="32" t="s">
        <v>80</v>
      </c>
      <c r="B60" s="40">
        <v>100</v>
      </c>
      <c r="C60" s="34" t="s">
        <v>26</v>
      </c>
      <c r="D60" s="35">
        <v>48</v>
      </c>
      <c r="E60" s="35">
        <v>2</v>
      </c>
      <c r="F60" s="35">
        <v>10</v>
      </c>
      <c r="G60" s="35">
        <v>0</v>
      </c>
      <c r="H60" s="43" t="s">
        <v>37</v>
      </c>
      <c r="I60" s="31" t="s">
        <v>28</v>
      </c>
    </row>
    <row r="61" spans="1:9" ht="12.75">
      <c r="A61" s="32" t="s">
        <v>81</v>
      </c>
      <c r="B61" s="40">
        <v>100</v>
      </c>
      <c r="C61" s="34" t="s">
        <v>26</v>
      </c>
      <c r="D61" s="35">
        <v>49</v>
      </c>
      <c r="E61" s="35">
        <v>0.5</v>
      </c>
      <c r="F61" s="35">
        <v>11</v>
      </c>
      <c r="G61" s="35">
        <v>0.3</v>
      </c>
      <c r="H61" s="39" t="s">
        <v>32</v>
      </c>
      <c r="I61" s="39" t="s">
        <v>33</v>
      </c>
    </row>
    <row r="62" spans="1:9" ht="12.75">
      <c r="A62" s="36" t="s">
        <v>82</v>
      </c>
      <c r="B62" s="37">
        <v>100</v>
      </c>
      <c r="C62" s="38" t="s">
        <v>26</v>
      </c>
      <c r="D62" s="39">
        <v>609</v>
      </c>
      <c r="E62" s="39">
        <v>19.5</v>
      </c>
      <c r="F62" s="39">
        <v>18.5</v>
      </c>
      <c r="G62" s="39">
        <v>51.5</v>
      </c>
      <c r="H62" s="39" t="s">
        <v>30</v>
      </c>
      <c r="I62" s="39" t="s">
        <v>30</v>
      </c>
    </row>
    <row r="63" spans="1:9" ht="12.75">
      <c r="A63" s="36" t="s">
        <v>83</v>
      </c>
      <c r="B63" s="37">
        <v>100</v>
      </c>
      <c r="C63" s="38" t="s">
        <v>26</v>
      </c>
      <c r="D63" s="39">
        <v>354</v>
      </c>
      <c r="E63" s="39">
        <v>7.5</v>
      </c>
      <c r="F63" s="39">
        <v>75</v>
      </c>
      <c r="G63" s="39">
        <v>2.2</v>
      </c>
      <c r="H63" s="35" t="s">
        <v>27</v>
      </c>
      <c r="I63" s="35" t="s">
        <v>28</v>
      </c>
    </row>
    <row r="64" spans="1:9" ht="12.75">
      <c r="A64" t="s">
        <v>106</v>
      </c>
      <c r="B64" s="40">
        <v>100</v>
      </c>
      <c r="C64" s="34" t="s">
        <v>26</v>
      </c>
      <c r="D64" s="44">
        <v>120</v>
      </c>
      <c r="E64" s="44">
        <v>4</v>
      </c>
      <c r="F64" s="44">
        <v>24</v>
      </c>
      <c r="G64" s="44">
        <v>1.3</v>
      </c>
      <c r="I64" s="44" t="s">
        <v>117</v>
      </c>
    </row>
    <row r="65" spans="1:9" ht="12.75">
      <c r="A65" s="36" t="s">
        <v>84</v>
      </c>
      <c r="B65" s="37">
        <v>100</v>
      </c>
      <c r="C65" s="38" t="s">
        <v>26</v>
      </c>
      <c r="D65" s="39">
        <v>22</v>
      </c>
      <c r="E65" s="39">
        <v>1.3</v>
      </c>
      <c r="F65" s="39">
        <v>3.5</v>
      </c>
      <c r="G65" s="39">
        <v>0.2</v>
      </c>
      <c r="H65" s="43" t="s">
        <v>37</v>
      </c>
      <c r="I65" s="31" t="s">
        <v>28</v>
      </c>
    </row>
    <row r="66" spans="1:9" ht="12.75">
      <c r="A66" s="32" t="s">
        <v>85</v>
      </c>
      <c r="B66" s="40">
        <v>1</v>
      </c>
      <c r="C66" s="34" t="s">
        <v>8</v>
      </c>
      <c r="D66" s="35">
        <v>198</v>
      </c>
      <c r="E66" s="35">
        <v>26</v>
      </c>
      <c r="F66" s="35">
        <v>1</v>
      </c>
      <c r="G66" s="35">
        <v>10</v>
      </c>
      <c r="H66" s="35" t="s">
        <v>42</v>
      </c>
      <c r="I66" s="35" t="s">
        <v>43</v>
      </c>
    </row>
    <row r="67" spans="1:9" ht="12.75">
      <c r="A67" s="36" t="s">
        <v>86</v>
      </c>
      <c r="B67" s="37">
        <v>100</v>
      </c>
      <c r="C67" s="38" t="s">
        <v>26</v>
      </c>
      <c r="D67" s="39">
        <v>382</v>
      </c>
      <c r="E67" s="39">
        <v>36</v>
      </c>
      <c r="F67" s="39">
        <v>54</v>
      </c>
      <c r="G67" s="39">
        <v>1.8</v>
      </c>
      <c r="H67" s="31" t="s">
        <v>24</v>
      </c>
      <c r="I67" s="31" t="s">
        <v>24</v>
      </c>
    </row>
    <row r="68" spans="1:9" ht="12.75">
      <c r="A68" s="36" t="s">
        <v>87</v>
      </c>
      <c r="B68" s="37">
        <v>100</v>
      </c>
      <c r="C68" s="38" t="s">
        <v>26</v>
      </c>
      <c r="D68" s="39">
        <v>383</v>
      </c>
      <c r="E68" s="39">
        <v>84</v>
      </c>
      <c r="F68" s="39">
        <v>3.5</v>
      </c>
      <c r="G68" s="39">
        <v>3.8</v>
      </c>
      <c r="H68" s="39" t="s">
        <v>42</v>
      </c>
      <c r="I68" s="39" t="s">
        <v>43</v>
      </c>
    </row>
    <row r="69" spans="1:9" ht="12.75">
      <c r="A69" s="36" t="s">
        <v>88</v>
      </c>
      <c r="B69" s="37">
        <v>100</v>
      </c>
      <c r="C69" s="38" t="s">
        <v>26</v>
      </c>
      <c r="D69" s="39">
        <v>11</v>
      </c>
      <c r="E69" s="39">
        <v>1.3</v>
      </c>
      <c r="F69" s="39">
        <v>1</v>
      </c>
      <c r="G69" s="39">
        <v>0.2</v>
      </c>
      <c r="H69" s="39" t="s">
        <v>37</v>
      </c>
      <c r="I69" s="41" t="s">
        <v>28</v>
      </c>
    </row>
    <row r="70" spans="1:9" ht="12.75">
      <c r="A70" s="32" t="s">
        <v>89</v>
      </c>
      <c r="B70" s="40">
        <v>100</v>
      </c>
      <c r="C70" s="34" t="s">
        <v>26</v>
      </c>
      <c r="D70" s="41">
        <v>32</v>
      </c>
      <c r="E70" s="41">
        <v>2</v>
      </c>
      <c r="F70" s="41">
        <v>6</v>
      </c>
      <c r="G70" s="41">
        <v>0</v>
      </c>
      <c r="H70" s="39" t="s">
        <v>37</v>
      </c>
      <c r="I70" s="41" t="s">
        <v>28</v>
      </c>
    </row>
    <row r="71" spans="1:9" ht="12.75">
      <c r="A71" s="36" t="s">
        <v>90</v>
      </c>
      <c r="B71" s="37">
        <v>100</v>
      </c>
      <c r="C71" s="38" t="s">
        <v>26</v>
      </c>
      <c r="D71" s="39">
        <v>332</v>
      </c>
      <c r="E71" s="39">
        <v>13.5</v>
      </c>
      <c r="F71" s="39">
        <v>64</v>
      </c>
      <c r="G71" s="39">
        <v>2.5</v>
      </c>
      <c r="H71" s="35" t="s">
        <v>27</v>
      </c>
      <c r="I71" s="35" t="s">
        <v>28</v>
      </c>
    </row>
    <row r="72" spans="1:9" ht="12.75">
      <c r="A72" s="32" t="s">
        <v>91</v>
      </c>
      <c r="B72" s="40">
        <v>100</v>
      </c>
      <c r="C72" s="34" t="s">
        <v>26</v>
      </c>
      <c r="D72" s="41">
        <v>98.88</v>
      </c>
      <c r="E72" s="41">
        <v>7.44</v>
      </c>
      <c r="F72" s="41">
        <v>4.25</v>
      </c>
      <c r="G72" s="41">
        <v>5.86</v>
      </c>
      <c r="H72" s="31" t="s">
        <v>24</v>
      </c>
      <c r="I72" s="31" t="s">
        <v>24</v>
      </c>
    </row>
    <row r="73" spans="1:9" ht="12.75">
      <c r="A73" s="28" t="s">
        <v>92</v>
      </c>
      <c r="B73" s="40">
        <v>100</v>
      </c>
      <c r="C73" s="34" t="s">
        <v>26</v>
      </c>
      <c r="D73" s="41">
        <v>24.4</v>
      </c>
      <c r="E73" s="41">
        <v>2.3</v>
      </c>
      <c r="F73" s="41">
        <v>3.8</v>
      </c>
      <c r="G73" s="41">
        <v>0</v>
      </c>
      <c r="H73" s="43" t="s">
        <v>37</v>
      </c>
      <c r="I73" s="31" t="s">
        <v>28</v>
      </c>
    </row>
    <row r="74" spans="1:9" ht="12.75">
      <c r="A74" s="28" t="s">
        <v>93</v>
      </c>
      <c r="B74" s="40">
        <v>100</v>
      </c>
      <c r="C74" s="34" t="s">
        <v>26</v>
      </c>
      <c r="D74" s="41">
        <v>24</v>
      </c>
      <c r="E74" s="41">
        <v>3</v>
      </c>
      <c r="F74" s="41">
        <v>3</v>
      </c>
      <c r="G74" s="41">
        <v>0</v>
      </c>
      <c r="H74" s="43" t="s">
        <v>37</v>
      </c>
      <c r="I74" s="31" t="s">
        <v>28</v>
      </c>
    </row>
    <row r="75" spans="1:9" ht="12.75">
      <c r="A75" s="32" t="s">
        <v>94</v>
      </c>
      <c r="B75" s="40">
        <v>100</v>
      </c>
      <c r="C75" s="34" t="s">
        <v>26</v>
      </c>
      <c r="D75" s="41">
        <v>16</v>
      </c>
      <c r="E75" s="41">
        <v>1</v>
      </c>
      <c r="F75" s="41">
        <v>3</v>
      </c>
      <c r="G75" s="41">
        <v>0</v>
      </c>
      <c r="H75" s="39" t="s">
        <v>37</v>
      </c>
      <c r="I75" s="41" t="s">
        <v>28</v>
      </c>
    </row>
    <row r="76" spans="1:9" ht="12.75">
      <c r="A76" s="45" t="s">
        <v>95</v>
      </c>
      <c r="B76" s="37">
        <v>100</v>
      </c>
      <c r="C76" s="46" t="s">
        <v>26</v>
      </c>
      <c r="D76" s="39">
        <v>190</v>
      </c>
      <c r="E76" s="39">
        <v>24.5</v>
      </c>
      <c r="F76" s="39">
        <v>0</v>
      </c>
      <c r="G76" s="39">
        <v>10.3</v>
      </c>
      <c r="H76" s="39" t="s">
        <v>42</v>
      </c>
      <c r="I76" s="39" t="s">
        <v>43</v>
      </c>
    </row>
    <row r="77" spans="1:7" ht="12.75">
      <c r="A77" t="s">
        <v>111</v>
      </c>
      <c r="B77" s="40">
        <v>100</v>
      </c>
      <c r="C77" s="34" t="s">
        <v>26</v>
      </c>
      <c r="D77" s="44">
        <v>113</v>
      </c>
      <c r="E77" s="44">
        <v>27</v>
      </c>
      <c r="F77" s="44">
        <v>0.1</v>
      </c>
      <c r="G77" s="44">
        <v>0.5</v>
      </c>
    </row>
    <row r="78" spans="1:9" ht="12.75">
      <c r="A78" s="28" t="s">
        <v>96</v>
      </c>
      <c r="B78" s="40">
        <v>100</v>
      </c>
      <c r="C78" s="34" t="s">
        <v>26</v>
      </c>
      <c r="D78" s="41">
        <v>162.8</v>
      </c>
      <c r="E78" s="41">
        <v>9.5</v>
      </c>
      <c r="F78" s="41">
        <v>24</v>
      </c>
      <c r="G78" s="41">
        <v>3.23</v>
      </c>
      <c r="H78" s="31" t="s">
        <v>24</v>
      </c>
      <c r="I78" s="31" t="s">
        <v>24</v>
      </c>
    </row>
    <row r="79" spans="1:14" ht="12.75">
      <c r="A79" s="28" t="s">
        <v>97</v>
      </c>
      <c r="B79" s="40">
        <v>100</v>
      </c>
      <c r="C79" s="34" t="s">
        <v>26</v>
      </c>
      <c r="D79" s="41">
        <v>93</v>
      </c>
      <c r="E79" s="41">
        <v>2.5</v>
      </c>
      <c r="F79" s="41">
        <v>14</v>
      </c>
      <c r="G79" s="41">
        <v>3</v>
      </c>
      <c r="H79" s="31" t="s">
        <v>60</v>
      </c>
      <c r="I79" s="31" t="s">
        <v>43</v>
      </c>
      <c r="N79" s="47"/>
    </row>
    <row r="80" spans="1:9" ht="12.75">
      <c r="A80" s="45" t="s">
        <v>98</v>
      </c>
      <c r="B80" s="37">
        <v>100</v>
      </c>
      <c r="C80" s="46" t="s">
        <v>21</v>
      </c>
      <c r="D80" s="39">
        <v>0</v>
      </c>
      <c r="E80" s="39">
        <v>0</v>
      </c>
      <c r="F80" s="39">
        <v>0</v>
      </c>
      <c r="G80" s="39">
        <v>0</v>
      </c>
      <c r="H80" s="31" t="s">
        <v>24</v>
      </c>
      <c r="I80" s="31" t="s">
        <v>24</v>
      </c>
    </row>
    <row r="81" spans="1:9" ht="12.75">
      <c r="A81" s="45" t="s">
        <v>122</v>
      </c>
      <c r="B81" s="37">
        <v>100</v>
      </c>
      <c r="C81" s="46" t="s">
        <v>26</v>
      </c>
      <c r="D81" s="39">
        <v>380</v>
      </c>
      <c r="E81" s="39">
        <v>69</v>
      </c>
      <c r="F81" s="39">
        <v>1.9</v>
      </c>
      <c r="G81" s="39">
        <v>1.7</v>
      </c>
      <c r="H81" s="31"/>
      <c r="I81" s="31"/>
    </row>
    <row r="82" spans="1:9" ht="12.75">
      <c r="A82" t="s">
        <v>99</v>
      </c>
      <c r="B82" s="40">
        <v>100</v>
      </c>
      <c r="C82" s="34" t="s">
        <v>26</v>
      </c>
      <c r="D82" s="44" t="s">
        <v>24</v>
      </c>
      <c r="E82" s="44" t="s">
        <v>24</v>
      </c>
      <c r="F82" s="44" t="s">
        <v>24</v>
      </c>
      <c r="G82" s="44" t="s">
        <v>24</v>
      </c>
      <c r="H82" s="35" t="s">
        <v>27</v>
      </c>
      <c r="I82" s="35" t="s">
        <v>28</v>
      </c>
    </row>
    <row r="83" spans="1:9" ht="12.75">
      <c r="A83" s="32" t="s">
        <v>100</v>
      </c>
      <c r="B83" s="33">
        <v>100</v>
      </c>
      <c r="C83" s="34" t="s">
        <v>26</v>
      </c>
      <c r="D83" s="35">
        <v>27</v>
      </c>
      <c r="E83" s="35">
        <v>1</v>
      </c>
      <c r="F83" s="35">
        <v>5.2</v>
      </c>
      <c r="G83" s="35">
        <v>0.2</v>
      </c>
      <c r="H83" s="35" t="s">
        <v>27</v>
      </c>
      <c r="I83" s="35" t="s">
        <v>28</v>
      </c>
    </row>
    <row r="84" spans="1:9" ht="12.75">
      <c r="A84" s="36" t="s">
        <v>101</v>
      </c>
      <c r="B84" s="37">
        <v>100</v>
      </c>
      <c r="C84" s="38" t="s">
        <v>21</v>
      </c>
      <c r="D84" s="39">
        <v>37</v>
      </c>
      <c r="E84" s="39">
        <v>4.5</v>
      </c>
      <c r="F84" s="39">
        <v>4.5</v>
      </c>
      <c r="G84" s="39">
        <v>0</v>
      </c>
      <c r="H84" s="39" t="s">
        <v>60</v>
      </c>
      <c r="I84" s="39" t="s">
        <v>43</v>
      </c>
    </row>
    <row r="85" spans="1:9" ht="12.75">
      <c r="A85" s="32" t="s">
        <v>102</v>
      </c>
      <c r="B85" s="33">
        <v>100</v>
      </c>
      <c r="C85" s="34" t="s">
        <v>26</v>
      </c>
      <c r="D85" s="35">
        <v>164</v>
      </c>
      <c r="E85" s="35">
        <v>23.5</v>
      </c>
      <c r="F85" s="35">
        <v>0</v>
      </c>
      <c r="G85" s="35">
        <v>7.8</v>
      </c>
      <c r="H85" s="39" t="s">
        <v>42</v>
      </c>
      <c r="I85" s="39" t="s">
        <v>43</v>
      </c>
    </row>
    <row r="86" spans="1:9" ht="12.75">
      <c r="A86" s="32" t="s">
        <v>103</v>
      </c>
      <c r="B86" s="33">
        <v>100</v>
      </c>
      <c r="C86" s="34" t="s">
        <v>26</v>
      </c>
      <c r="D86" s="35">
        <v>155</v>
      </c>
      <c r="E86" s="35">
        <v>23</v>
      </c>
      <c r="F86" s="35">
        <v>0</v>
      </c>
      <c r="G86" s="35">
        <v>7</v>
      </c>
      <c r="H86" s="39" t="s">
        <v>42</v>
      </c>
      <c r="I86" s="39" t="s">
        <v>43</v>
      </c>
    </row>
    <row r="87" spans="1:9" ht="12.75">
      <c r="A87" s="32" t="s">
        <v>104</v>
      </c>
      <c r="B87" s="33">
        <v>100</v>
      </c>
      <c r="C87" s="34" t="s">
        <v>26</v>
      </c>
      <c r="D87" s="35">
        <v>200</v>
      </c>
      <c r="E87" s="35">
        <v>25</v>
      </c>
      <c r="F87" s="35">
        <v>0</v>
      </c>
      <c r="G87" s="35">
        <v>11.2</v>
      </c>
      <c r="H87" s="39" t="s">
        <v>42</v>
      </c>
      <c r="I87" s="39" t="s">
        <v>43</v>
      </c>
    </row>
    <row r="88" spans="1:9" ht="12.75">
      <c r="A88" s="32" t="s">
        <v>105</v>
      </c>
      <c r="B88" s="33">
        <v>100</v>
      </c>
      <c r="C88" s="34" t="s">
        <v>26</v>
      </c>
      <c r="D88" s="35">
        <v>162</v>
      </c>
      <c r="E88" s="35">
        <v>22.7</v>
      </c>
      <c r="F88" s="35">
        <v>0</v>
      </c>
      <c r="G88" s="35">
        <v>8</v>
      </c>
      <c r="H88" s="39" t="s">
        <v>42</v>
      </c>
      <c r="I88" s="39" t="s">
        <v>43</v>
      </c>
    </row>
    <row r="89" spans="1:7" ht="12.75">
      <c r="A89" s="32" t="s">
        <v>125</v>
      </c>
      <c r="B89" s="40">
        <v>100</v>
      </c>
      <c r="C89" s="34" t="s">
        <v>26</v>
      </c>
      <c r="D89" s="44">
        <v>694</v>
      </c>
      <c r="E89" s="44">
        <v>14</v>
      </c>
      <c r="F89" s="44">
        <v>12</v>
      </c>
      <c r="G89" s="44">
        <v>62</v>
      </c>
    </row>
    <row r="90" spans="1:7" ht="12.75">
      <c r="A90" s="32" t="s">
        <v>126</v>
      </c>
      <c r="B90" s="40">
        <v>100</v>
      </c>
      <c r="C90" s="34" t="s">
        <v>26</v>
      </c>
      <c r="D90" s="44">
        <v>614</v>
      </c>
      <c r="E90" s="44">
        <v>26</v>
      </c>
      <c r="F90" s="44">
        <v>12</v>
      </c>
      <c r="G90" s="44">
        <v>52</v>
      </c>
    </row>
    <row r="91" spans="1:7" ht="12.75">
      <c r="A91" s="32" t="s">
        <v>127</v>
      </c>
      <c r="B91" s="40">
        <v>100</v>
      </c>
      <c r="C91" s="34" t="s">
        <v>26</v>
      </c>
      <c r="D91" s="44">
        <v>623</v>
      </c>
      <c r="E91" s="44">
        <v>26</v>
      </c>
      <c r="F91" s="44">
        <v>11</v>
      </c>
      <c r="G91" s="44">
        <v>52</v>
      </c>
    </row>
    <row r="92" spans="1:7" ht="12.75">
      <c r="A92" s="32" t="s">
        <v>128</v>
      </c>
      <c r="B92" s="40">
        <v>100</v>
      </c>
      <c r="C92" s="34" t="s">
        <v>26</v>
      </c>
      <c r="D92" s="44">
        <v>75</v>
      </c>
      <c r="E92" s="44">
        <v>15</v>
      </c>
      <c r="F92" s="44">
        <v>1</v>
      </c>
      <c r="G92" s="44">
        <v>1</v>
      </c>
    </row>
    <row r="93" spans="1:7" ht="12.75">
      <c r="A93" s="32" t="s">
        <v>129</v>
      </c>
      <c r="B93" s="40">
        <v>100</v>
      </c>
      <c r="C93" s="34" t="s">
        <v>26</v>
      </c>
      <c r="D93" s="44">
        <v>55</v>
      </c>
      <c r="E93" s="44">
        <v>4</v>
      </c>
      <c r="F93" s="44">
        <v>5</v>
      </c>
      <c r="G93" s="44">
        <v>2</v>
      </c>
    </row>
    <row r="94" spans="1:6" ht="12.75">
      <c r="A94" s="32" t="s">
        <v>130</v>
      </c>
      <c r="B94" s="40">
        <v>100</v>
      </c>
      <c r="C94" s="34" t="s">
        <v>26</v>
      </c>
      <c r="D94" s="44">
        <v>43</v>
      </c>
      <c r="E94" s="44">
        <v>3</v>
      </c>
      <c r="F94" s="44">
        <v>5</v>
      </c>
    </row>
    <row r="95" spans="1:7" ht="12.75">
      <c r="A95" s="32" t="s">
        <v>125</v>
      </c>
      <c r="B95" s="40">
        <v>100</v>
      </c>
      <c r="C95" s="34" t="s">
        <v>26</v>
      </c>
      <c r="D95" s="44">
        <v>694</v>
      </c>
      <c r="E95" s="44">
        <v>14</v>
      </c>
      <c r="F95" s="44">
        <v>12</v>
      </c>
      <c r="G95" s="44">
        <v>62</v>
      </c>
    </row>
    <row r="96" spans="1:7" ht="12.75">
      <c r="A96" s="32" t="s">
        <v>31</v>
      </c>
      <c r="B96" s="40">
        <v>2</v>
      </c>
      <c r="C96" s="34" t="s">
        <v>8</v>
      </c>
      <c r="D96">
        <v>118</v>
      </c>
      <c r="E96">
        <v>0</v>
      </c>
      <c r="F96">
        <v>28</v>
      </c>
      <c r="G96">
        <v>0</v>
      </c>
    </row>
    <row r="97" spans="1:7" ht="12.75">
      <c r="A97" s="32" t="s">
        <v>131</v>
      </c>
      <c r="B97" s="40">
        <v>500</v>
      </c>
      <c r="C97" s="34" t="s">
        <v>21</v>
      </c>
      <c r="D97">
        <v>160</v>
      </c>
      <c r="E97">
        <v>0</v>
      </c>
      <c r="F97">
        <v>40</v>
      </c>
      <c r="G97">
        <v>0</v>
      </c>
    </row>
    <row r="98" spans="1:7" ht="12.75">
      <c r="A98" s="32" t="s">
        <v>132</v>
      </c>
      <c r="B98" s="40">
        <v>100</v>
      </c>
      <c r="C98" s="34" t="s">
        <v>26</v>
      </c>
      <c r="D98">
        <v>255</v>
      </c>
      <c r="E98">
        <v>9</v>
      </c>
      <c r="F98">
        <v>45</v>
      </c>
      <c r="G98">
        <v>4</v>
      </c>
    </row>
    <row r="99" spans="1:7" ht="12.75">
      <c r="A99" s="32" t="s">
        <v>133</v>
      </c>
      <c r="B99" s="40">
        <v>200</v>
      </c>
      <c r="C99" s="34" t="s">
        <v>26</v>
      </c>
      <c r="D99">
        <v>566</v>
      </c>
      <c r="E99">
        <v>16</v>
      </c>
      <c r="F99">
        <v>116</v>
      </c>
      <c r="G99">
        <v>4</v>
      </c>
    </row>
    <row r="100" spans="1:7" ht="12.75">
      <c r="A100" s="32" t="s">
        <v>134</v>
      </c>
      <c r="B100" s="40">
        <v>350</v>
      </c>
      <c r="C100" s="34" t="s">
        <v>26</v>
      </c>
      <c r="D100">
        <v>829.5</v>
      </c>
      <c r="E100">
        <v>35</v>
      </c>
      <c r="F100">
        <v>87.5</v>
      </c>
      <c r="G100">
        <v>38.5</v>
      </c>
    </row>
    <row r="101" spans="1:7" ht="12.75">
      <c r="A101" s="32" t="s">
        <v>135</v>
      </c>
      <c r="B101" s="40">
        <v>200</v>
      </c>
      <c r="C101" s="34" t="s">
        <v>26</v>
      </c>
      <c r="D101">
        <v>718</v>
      </c>
      <c r="E101">
        <v>26</v>
      </c>
      <c r="F101">
        <v>134</v>
      </c>
      <c r="G101">
        <v>6</v>
      </c>
    </row>
    <row r="102" spans="1:7" ht="12.75">
      <c r="A102" s="32" t="s">
        <v>137</v>
      </c>
      <c r="B102" s="40">
        <v>1</v>
      </c>
      <c r="C102" s="34" t="s">
        <v>8</v>
      </c>
      <c r="D102" s="44">
        <v>604</v>
      </c>
      <c r="E102" s="44">
        <v>52</v>
      </c>
      <c r="F102" s="44">
        <v>91</v>
      </c>
      <c r="G102" s="44">
        <v>3</v>
      </c>
    </row>
    <row r="103" spans="1:7" ht="12.75">
      <c r="A103" s="32" t="s">
        <v>138</v>
      </c>
      <c r="B103" s="40">
        <v>1</v>
      </c>
      <c r="C103" s="34" t="s">
        <v>8</v>
      </c>
      <c r="D103" s="44">
        <v>522</v>
      </c>
      <c r="E103" s="44">
        <v>40</v>
      </c>
      <c r="F103" s="44">
        <v>36</v>
      </c>
      <c r="G103" s="44">
        <v>24</v>
      </c>
    </row>
    <row r="104" spans="1:7" ht="12.75">
      <c r="A104" s="32" t="s">
        <v>139</v>
      </c>
      <c r="B104" s="40">
        <v>100</v>
      </c>
      <c r="C104" s="34" t="s">
        <v>21</v>
      </c>
      <c r="D104" s="44">
        <v>33</v>
      </c>
      <c r="E104" s="44">
        <v>3</v>
      </c>
      <c r="F104" s="44">
        <v>5</v>
      </c>
      <c r="G104" s="44">
        <v>0</v>
      </c>
    </row>
    <row r="105" spans="1:7" ht="12.75">
      <c r="A105" s="32" t="s">
        <v>140</v>
      </c>
      <c r="B105" s="40">
        <v>100</v>
      </c>
      <c r="C105" s="34" t="s">
        <v>26</v>
      </c>
      <c r="D105" s="44">
        <v>393</v>
      </c>
      <c r="E105" s="44">
        <v>78</v>
      </c>
      <c r="F105" s="44">
        <v>9</v>
      </c>
      <c r="G105" s="44">
        <v>5</v>
      </c>
    </row>
    <row r="106" spans="1:7" ht="12.75">
      <c r="A106" s="32" t="s">
        <v>141</v>
      </c>
      <c r="B106" s="40">
        <v>100</v>
      </c>
      <c r="C106" s="34" t="s">
        <v>26</v>
      </c>
      <c r="D106" s="44">
        <v>383</v>
      </c>
      <c r="E106" s="44">
        <v>81</v>
      </c>
      <c r="F106" s="44">
        <v>5</v>
      </c>
      <c r="G106" s="44">
        <v>4</v>
      </c>
    </row>
    <row r="107" spans="1:7" ht="12.75">
      <c r="A107" s="32" t="s">
        <v>142</v>
      </c>
      <c r="B107" s="40">
        <v>100</v>
      </c>
      <c r="C107" s="34" t="s">
        <v>26</v>
      </c>
      <c r="D107" s="44">
        <v>103</v>
      </c>
      <c r="E107" s="44">
        <v>19</v>
      </c>
      <c r="F107" s="44">
        <v>0</v>
      </c>
      <c r="G107" s="44">
        <v>3</v>
      </c>
    </row>
    <row r="108" spans="1:7" ht="12.75">
      <c r="A108" s="32" t="s">
        <v>145</v>
      </c>
      <c r="B108" s="40">
        <v>100</v>
      </c>
      <c r="C108" s="34" t="s">
        <v>26</v>
      </c>
      <c r="D108" s="44">
        <v>370</v>
      </c>
      <c r="E108" s="44">
        <v>0</v>
      </c>
      <c r="F108" s="44">
        <v>90</v>
      </c>
      <c r="G108" s="44">
        <v>0</v>
      </c>
    </row>
    <row r="109" spans="1:7" ht="12.75">
      <c r="A109" s="32" t="s">
        <v>149</v>
      </c>
      <c r="B109" s="40">
        <v>100</v>
      </c>
      <c r="C109" s="34" t="s">
        <v>21</v>
      </c>
      <c r="D109" s="44">
        <v>76</v>
      </c>
      <c r="E109" s="44">
        <v>4</v>
      </c>
      <c r="F109" s="44">
        <v>12</v>
      </c>
      <c r="G109" s="44">
        <v>2</v>
      </c>
    </row>
    <row r="110" ht="12.75">
      <c r="B110"/>
    </row>
    <row r="111" spans="1:9" ht="12.75">
      <c r="A111" s="28"/>
      <c r="C111" s="28"/>
      <c r="D111" s="41"/>
      <c r="E111" s="41"/>
      <c r="F111" s="41"/>
      <c r="G111" s="41"/>
      <c r="H111" s="41"/>
      <c r="I111" s="4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Nieuwenhuis</dc:creator>
  <cp:keywords/>
  <dc:description/>
  <cp:lastModifiedBy>Sjoerd</cp:lastModifiedBy>
  <cp:lastPrinted>2009-03-15T12:54:41Z</cp:lastPrinted>
  <dcterms:created xsi:type="dcterms:W3CDTF">2004-12-28T15:21:31Z</dcterms:created>
  <dcterms:modified xsi:type="dcterms:W3CDTF">2012-05-30T15:56:49Z</dcterms:modified>
  <cp:category/>
  <cp:version/>
  <cp:contentType/>
  <cp:contentStatus/>
</cp:coreProperties>
</file>